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1"/>
  <workbookPr/>
  <mc:AlternateContent xmlns:mc="http://schemas.openxmlformats.org/markup-compatibility/2006">
    <mc:Choice Requires="x15">
      <x15ac:absPath xmlns:x15ac="http://schemas.microsoft.com/office/spreadsheetml/2010/11/ac" url="/Users/medy/Downloads/"/>
    </mc:Choice>
  </mc:AlternateContent>
  <xr:revisionPtr revIDLastSave="2" documentId="13_ncr:1_{7A242C07-9B1B-164E-B673-39C91B318032}" xr6:coauthVersionLast="47" xr6:coauthVersionMax="47" xr10:uidLastSave="{1C5FCBB1-1233-4705-B290-7CEB698911F8}"/>
  <bookViews>
    <workbookView xWindow="-38400" yWindow="-1860" windowWidth="38400" windowHeight="2098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8" i="1" l="1"/>
  <c r="AE108" i="1" s="1"/>
  <c r="Q108" i="1"/>
  <c r="AG108" i="1" s="1"/>
  <c r="P108" i="1"/>
  <c r="G108" i="1"/>
  <c r="D108" i="1"/>
  <c r="H108" i="1" s="1"/>
  <c r="AG107" i="1"/>
  <c r="AF107" i="1"/>
  <c r="AE107" i="1"/>
  <c r="S107" i="1"/>
  <c r="R107" i="1"/>
  <c r="Q107" i="1"/>
  <c r="P107" i="1"/>
  <c r="G107" i="1"/>
  <c r="D107" i="1"/>
  <c r="AG106" i="1"/>
  <c r="R106" i="1"/>
  <c r="AE106" i="1" s="1"/>
  <c r="Q106" i="1"/>
  <c r="P106" i="1"/>
  <c r="H106" i="1"/>
  <c r="I106" i="1" s="1"/>
  <c r="G106" i="1"/>
  <c r="D106" i="1"/>
  <c r="S105" i="1"/>
  <c r="R105" i="1"/>
  <c r="AE105" i="1" s="1"/>
  <c r="Q105" i="1"/>
  <c r="AG105" i="1" s="1"/>
  <c r="P105" i="1"/>
  <c r="AF105" i="1" s="1"/>
  <c r="G105" i="1"/>
  <c r="D105" i="1"/>
  <c r="AG104" i="1"/>
  <c r="AF104" i="1"/>
  <c r="AE104" i="1"/>
  <c r="S104" i="1"/>
  <c r="R104" i="1"/>
  <c r="Q104" i="1"/>
  <c r="P104" i="1"/>
  <c r="G104" i="1"/>
  <c r="D104" i="1"/>
  <c r="R103" i="1"/>
  <c r="AE103" i="1" s="1"/>
  <c r="Q103" i="1"/>
  <c r="AG103" i="1" s="1"/>
  <c r="P103" i="1"/>
  <c r="I103" i="1"/>
  <c r="H103" i="1"/>
  <c r="G103" i="1"/>
  <c r="D103" i="1"/>
  <c r="AF102" i="1"/>
  <c r="AE102" i="1"/>
  <c r="S102" i="1"/>
  <c r="R102" i="1"/>
  <c r="Q102" i="1"/>
  <c r="AG102" i="1" s="1"/>
  <c r="P102" i="1"/>
  <c r="G102" i="1"/>
  <c r="D102" i="1"/>
  <c r="AG101" i="1"/>
  <c r="AF101" i="1"/>
  <c r="AE101" i="1"/>
  <c r="R101" i="1"/>
  <c r="Q101" i="1"/>
  <c r="P101" i="1"/>
  <c r="S101" i="1" s="1"/>
  <c r="G101" i="1"/>
  <c r="D101" i="1"/>
  <c r="R100" i="1"/>
  <c r="AE100" i="1" s="1"/>
  <c r="Q100" i="1"/>
  <c r="AG100" i="1" s="1"/>
  <c r="P100" i="1"/>
  <c r="G100" i="1"/>
  <c r="D100" i="1"/>
  <c r="H100" i="1" s="1"/>
  <c r="I100" i="1" s="1"/>
  <c r="AG99" i="1"/>
  <c r="AF99" i="1"/>
  <c r="AE99" i="1"/>
  <c r="S99" i="1"/>
  <c r="R99" i="1"/>
  <c r="Q99" i="1"/>
  <c r="P99" i="1"/>
  <c r="G99" i="1"/>
  <c r="D99" i="1"/>
  <c r="AG98" i="1"/>
  <c r="R98" i="1"/>
  <c r="AE98" i="1" s="1"/>
  <c r="Q98" i="1"/>
  <c r="P98" i="1"/>
  <c r="I98" i="1"/>
  <c r="H98" i="1"/>
  <c r="G98" i="1"/>
  <c r="D98" i="1"/>
  <c r="R97" i="1"/>
  <c r="AE97" i="1" s="1"/>
  <c r="Q97" i="1"/>
  <c r="AG97" i="1" s="1"/>
  <c r="P97" i="1"/>
  <c r="AF97" i="1" s="1"/>
  <c r="G97" i="1"/>
  <c r="D97" i="1"/>
  <c r="AG96" i="1"/>
  <c r="AF96" i="1"/>
  <c r="AE96" i="1"/>
  <c r="S96" i="1"/>
  <c r="R96" i="1"/>
  <c r="Q96" i="1"/>
  <c r="P96" i="1"/>
  <c r="G96" i="1"/>
  <c r="D96" i="1"/>
  <c r="H96" i="1" s="1"/>
  <c r="R95" i="1"/>
  <c r="AE95" i="1" s="1"/>
  <c r="Q95" i="1"/>
  <c r="AG95" i="1" s="1"/>
  <c r="P95" i="1"/>
  <c r="I95" i="1"/>
  <c r="H95" i="1"/>
  <c r="G95" i="1"/>
  <c r="D95" i="1"/>
  <c r="AF94" i="1"/>
  <c r="AE94" i="1"/>
  <c r="S94" i="1"/>
  <c r="R94" i="1"/>
  <c r="Q94" i="1"/>
  <c r="AG94" i="1" s="1"/>
  <c r="P94" i="1"/>
  <c r="G94" i="1"/>
  <c r="D94" i="1"/>
  <c r="AG93" i="1"/>
  <c r="AF93" i="1"/>
  <c r="AE93" i="1"/>
  <c r="R93" i="1"/>
  <c r="Q93" i="1"/>
  <c r="P93" i="1"/>
  <c r="S93" i="1" s="1"/>
  <c r="G93" i="1"/>
  <c r="H93" i="1" s="1"/>
  <c r="D93" i="1"/>
  <c r="R92" i="1"/>
  <c r="AE92" i="1" s="1"/>
  <c r="Q92" i="1"/>
  <c r="AG92" i="1" s="1"/>
  <c r="P92" i="1"/>
  <c r="G92" i="1"/>
  <c r="D92" i="1"/>
  <c r="H92" i="1" s="1"/>
  <c r="I92" i="1" s="1"/>
  <c r="AG91" i="1"/>
  <c r="AF91" i="1"/>
  <c r="AE91" i="1"/>
  <c r="S91" i="1"/>
  <c r="R91" i="1"/>
  <c r="Q91" i="1"/>
  <c r="P91" i="1"/>
  <c r="G91" i="1"/>
  <c r="D91" i="1"/>
  <c r="AG90" i="1"/>
  <c r="R90" i="1"/>
  <c r="AE90" i="1" s="1"/>
  <c r="Q90" i="1"/>
  <c r="P90" i="1"/>
  <c r="H90" i="1"/>
  <c r="I90" i="1" s="1"/>
  <c r="G90" i="1"/>
  <c r="D90" i="1"/>
  <c r="R89" i="1"/>
  <c r="AE89" i="1" s="1"/>
  <c r="Q89" i="1"/>
  <c r="AG89" i="1" s="1"/>
  <c r="P89" i="1"/>
  <c r="AF89" i="1" s="1"/>
  <c r="G89" i="1"/>
  <c r="D89" i="1"/>
  <c r="AG88" i="1"/>
  <c r="AF88" i="1"/>
  <c r="AE88" i="1"/>
  <c r="S88" i="1"/>
  <c r="R88" i="1"/>
  <c r="Q88" i="1"/>
  <c r="P88" i="1"/>
  <c r="G88" i="1"/>
  <c r="D88" i="1"/>
  <c r="R87" i="1"/>
  <c r="AE87" i="1" s="1"/>
  <c r="Q87" i="1"/>
  <c r="AG87" i="1" s="1"/>
  <c r="P87" i="1"/>
  <c r="I87" i="1"/>
  <c r="H87" i="1"/>
  <c r="G87" i="1"/>
  <c r="D87" i="1"/>
  <c r="AF86" i="1"/>
  <c r="R86" i="1"/>
  <c r="AE86" i="1" s="1"/>
  <c r="Q86" i="1"/>
  <c r="AG86" i="1" s="1"/>
  <c r="P86" i="1"/>
  <c r="G86" i="1"/>
  <c r="D86" i="1"/>
  <c r="AG85" i="1"/>
  <c r="AF85" i="1"/>
  <c r="AE85" i="1"/>
  <c r="R85" i="1"/>
  <c r="Q85" i="1"/>
  <c r="P85" i="1"/>
  <c r="S85" i="1" s="1"/>
  <c r="G85" i="1"/>
  <c r="D85" i="1"/>
  <c r="R84" i="1"/>
  <c r="AE84" i="1" s="1"/>
  <c r="Q84" i="1"/>
  <c r="AG84" i="1" s="1"/>
  <c r="P84" i="1"/>
  <c r="G84" i="1"/>
  <c r="D84" i="1"/>
  <c r="H84" i="1" s="1"/>
  <c r="I84" i="1" s="1"/>
  <c r="AG83" i="1"/>
  <c r="AF83" i="1"/>
  <c r="AE83" i="1"/>
  <c r="S83" i="1"/>
  <c r="R83" i="1"/>
  <c r="Q83" i="1"/>
  <c r="P83" i="1"/>
  <c r="G83" i="1"/>
  <c r="D83" i="1"/>
  <c r="AG82" i="1"/>
  <c r="R82" i="1"/>
  <c r="AE82" i="1" s="1"/>
  <c r="Q82" i="1"/>
  <c r="P82" i="1"/>
  <c r="I82" i="1"/>
  <c r="H82" i="1"/>
  <c r="G82" i="1"/>
  <c r="D82" i="1"/>
  <c r="R81" i="1"/>
  <c r="AE81" i="1" s="1"/>
  <c r="Q81" i="1"/>
  <c r="AG81" i="1" s="1"/>
  <c r="P81" i="1"/>
  <c r="AF81" i="1" s="1"/>
  <c r="G81" i="1"/>
  <c r="D81" i="1"/>
  <c r="AG80" i="1"/>
  <c r="AF80" i="1"/>
  <c r="AE80" i="1"/>
  <c r="S80" i="1"/>
  <c r="R80" i="1"/>
  <c r="Q80" i="1"/>
  <c r="P80" i="1"/>
  <c r="G80" i="1"/>
  <c r="D80" i="1"/>
  <c r="R79" i="1"/>
  <c r="AE79" i="1" s="1"/>
  <c r="Q79" i="1"/>
  <c r="AG79" i="1" s="1"/>
  <c r="P79" i="1"/>
  <c r="I79" i="1"/>
  <c r="H79" i="1"/>
  <c r="G79" i="1"/>
  <c r="D79" i="1"/>
  <c r="AF78" i="1"/>
  <c r="R78" i="1"/>
  <c r="AE78" i="1" s="1"/>
  <c r="Q78" i="1"/>
  <c r="AG78" i="1" s="1"/>
  <c r="P78" i="1"/>
  <c r="G78" i="1"/>
  <c r="D78" i="1"/>
  <c r="AG77" i="1"/>
  <c r="AF77" i="1"/>
  <c r="AE77" i="1"/>
  <c r="R77" i="1"/>
  <c r="Q77" i="1"/>
  <c r="P77" i="1"/>
  <c r="S77" i="1" s="1"/>
  <c r="H77" i="1"/>
  <c r="G77" i="1"/>
  <c r="I77" i="1" s="1"/>
  <c r="D77" i="1"/>
  <c r="R76" i="1"/>
  <c r="AE76" i="1" s="1"/>
  <c r="Q76" i="1"/>
  <c r="AG76" i="1" s="1"/>
  <c r="P76" i="1"/>
  <c r="G76" i="1"/>
  <c r="D76" i="1"/>
  <c r="H76" i="1" s="1"/>
  <c r="I76" i="1" s="1"/>
  <c r="AG75" i="1"/>
  <c r="AF75" i="1"/>
  <c r="AE75" i="1"/>
  <c r="S75" i="1"/>
  <c r="R75" i="1"/>
  <c r="Q75" i="1"/>
  <c r="P75" i="1"/>
  <c r="G75" i="1"/>
  <c r="D75" i="1"/>
  <c r="R74" i="1"/>
  <c r="AE74" i="1" s="1"/>
  <c r="Q74" i="1"/>
  <c r="AG74" i="1" s="1"/>
  <c r="P74" i="1"/>
  <c r="I74" i="1"/>
  <c r="H74" i="1"/>
  <c r="G74" i="1"/>
  <c r="D74" i="1"/>
  <c r="R73" i="1"/>
  <c r="AE73" i="1" s="1"/>
  <c r="Q73" i="1"/>
  <c r="AG73" i="1" s="1"/>
  <c r="P73" i="1"/>
  <c r="AF73" i="1" s="1"/>
  <c r="G73" i="1"/>
  <c r="D73" i="1"/>
  <c r="AG72" i="1"/>
  <c r="AF72" i="1"/>
  <c r="AE72" i="1"/>
  <c r="S72" i="1"/>
  <c r="R72" i="1"/>
  <c r="Q72" i="1"/>
  <c r="P72" i="1"/>
  <c r="G72" i="1"/>
  <c r="D72" i="1"/>
  <c r="R71" i="1"/>
  <c r="AE71" i="1" s="1"/>
  <c r="Q71" i="1"/>
  <c r="AG71" i="1" s="1"/>
  <c r="P71" i="1"/>
  <c r="I71" i="1"/>
  <c r="H71" i="1"/>
  <c r="G71" i="1"/>
  <c r="D71" i="1"/>
  <c r="AF70" i="1"/>
  <c r="R70" i="1"/>
  <c r="AE70" i="1" s="1"/>
  <c r="Q70" i="1"/>
  <c r="AG70" i="1" s="1"/>
  <c r="P70" i="1"/>
  <c r="G70" i="1"/>
  <c r="D70" i="1"/>
  <c r="AG69" i="1"/>
  <c r="AF69" i="1"/>
  <c r="AE69" i="1"/>
  <c r="R69" i="1"/>
  <c r="Q69" i="1"/>
  <c r="P69" i="1"/>
  <c r="S69" i="1" s="1"/>
  <c r="G69" i="1"/>
  <c r="D69" i="1"/>
  <c r="R68" i="1"/>
  <c r="AE68" i="1" s="1"/>
  <c r="Q68" i="1"/>
  <c r="AG68" i="1" s="1"/>
  <c r="P68" i="1"/>
  <c r="AF68" i="1" s="1"/>
  <c r="G68" i="1"/>
  <c r="D68" i="1"/>
  <c r="H68" i="1" s="1"/>
  <c r="I68" i="1" s="1"/>
  <c r="AG67" i="1"/>
  <c r="AF67" i="1"/>
  <c r="AE67" i="1"/>
  <c r="S67" i="1"/>
  <c r="R67" i="1"/>
  <c r="Q67" i="1"/>
  <c r="P67" i="1"/>
  <c r="G67" i="1"/>
  <c r="D67" i="1"/>
  <c r="AG66" i="1"/>
  <c r="R66" i="1"/>
  <c r="AE66" i="1" s="1"/>
  <c r="Q66" i="1"/>
  <c r="P66" i="1"/>
  <c r="H66" i="1"/>
  <c r="I66" i="1" s="1"/>
  <c r="G66" i="1"/>
  <c r="D66" i="1"/>
  <c r="AE65" i="1"/>
  <c r="S65" i="1"/>
  <c r="R65" i="1"/>
  <c r="Q65" i="1"/>
  <c r="AG65" i="1" s="1"/>
  <c r="P65" i="1"/>
  <c r="AF65" i="1" s="1"/>
  <c r="G65" i="1"/>
  <c r="D65" i="1"/>
  <c r="AG64" i="1"/>
  <c r="AF64" i="1"/>
  <c r="AE64" i="1"/>
  <c r="S64" i="1"/>
  <c r="R64" i="1"/>
  <c r="Q64" i="1"/>
  <c r="P64" i="1"/>
  <c r="G64" i="1"/>
  <c r="D64" i="1"/>
  <c r="R63" i="1"/>
  <c r="AE63" i="1" s="1"/>
  <c r="Q63" i="1"/>
  <c r="AG63" i="1" s="1"/>
  <c r="P63" i="1"/>
  <c r="I63" i="1"/>
  <c r="H63" i="1"/>
  <c r="G63" i="1"/>
  <c r="D63" i="1"/>
  <c r="AF62" i="1"/>
  <c r="AE62" i="1"/>
  <c r="R62" i="1"/>
  <c r="S62" i="1" s="1"/>
  <c r="Q62" i="1"/>
  <c r="AG62" i="1" s="1"/>
  <c r="P62" i="1"/>
  <c r="G62" i="1"/>
  <c r="D62" i="1"/>
  <c r="AG61" i="1"/>
  <c r="AE61" i="1"/>
  <c r="R61" i="1"/>
  <c r="Q61" i="1"/>
  <c r="P61" i="1"/>
  <c r="S61" i="1" s="1"/>
  <c r="G61" i="1"/>
  <c r="D61" i="1"/>
  <c r="R60" i="1"/>
  <c r="AE60" i="1" s="1"/>
  <c r="Q60" i="1"/>
  <c r="AG60" i="1" s="1"/>
  <c r="P60" i="1"/>
  <c r="AF60" i="1" s="1"/>
  <c r="G60" i="1"/>
  <c r="D60" i="1"/>
  <c r="H60" i="1" s="1"/>
  <c r="I60" i="1" s="1"/>
  <c r="AG59" i="1"/>
  <c r="AF59" i="1"/>
  <c r="AE59" i="1"/>
  <c r="S59" i="1"/>
  <c r="R59" i="1"/>
  <c r="Q59" i="1"/>
  <c r="P59" i="1"/>
  <c r="G59" i="1"/>
  <c r="H59" i="1" s="1"/>
  <c r="D59" i="1"/>
  <c r="R58" i="1"/>
  <c r="AE58" i="1" s="1"/>
  <c r="Q58" i="1"/>
  <c r="AG58" i="1" s="1"/>
  <c r="P58" i="1"/>
  <c r="H58" i="1"/>
  <c r="I58" i="1" s="1"/>
  <c r="G58" i="1"/>
  <c r="D58" i="1"/>
  <c r="R57" i="1"/>
  <c r="AE57" i="1" s="1"/>
  <c r="Q57" i="1"/>
  <c r="AG57" i="1" s="1"/>
  <c r="P57" i="1"/>
  <c r="AF57" i="1" s="1"/>
  <c r="G57" i="1"/>
  <c r="D57" i="1"/>
  <c r="AG56" i="1"/>
  <c r="AF56" i="1"/>
  <c r="AE56" i="1"/>
  <c r="S56" i="1"/>
  <c r="R56" i="1"/>
  <c r="Q56" i="1"/>
  <c r="P56" i="1"/>
  <c r="I56" i="1"/>
  <c r="H56" i="1"/>
  <c r="G56" i="1"/>
  <c r="D56" i="1"/>
  <c r="R55" i="1"/>
  <c r="AE55" i="1" s="1"/>
  <c r="Q55" i="1"/>
  <c r="AG55" i="1" s="1"/>
  <c r="P55" i="1"/>
  <c r="I55" i="1"/>
  <c r="H55" i="1"/>
  <c r="G55" i="1"/>
  <c r="D55" i="1"/>
  <c r="AF54" i="1"/>
  <c r="R54" i="1"/>
  <c r="AE54" i="1" s="1"/>
  <c r="Q54" i="1"/>
  <c r="AG54" i="1" s="1"/>
  <c r="P54" i="1"/>
  <c r="G54" i="1"/>
  <c r="D54" i="1"/>
  <c r="AG53" i="1"/>
  <c r="AE53" i="1"/>
  <c r="R53" i="1"/>
  <c r="Q53" i="1"/>
  <c r="P53" i="1"/>
  <c r="S53" i="1" s="1"/>
  <c r="G53" i="1"/>
  <c r="H53" i="1" s="1"/>
  <c r="I53" i="1" s="1"/>
  <c r="D53" i="1"/>
  <c r="R52" i="1"/>
  <c r="AE52" i="1" s="1"/>
  <c r="Q52" i="1"/>
  <c r="AG52" i="1" s="1"/>
  <c r="P52" i="1"/>
  <c r="AF52" i="1" s="1"/>
  <c r="G52" i="1"/>
  <c r="D52" i="1"/>
  <c r="H52" i="1" s="1"/>
  <c r="I52" i="1" s="1"/>
  <c r="AG51" i="1"/>
  <c r="AF51" i="1"/>
  <c r="AE51" i="1"/>
  <c r="S51" i="1"/>
  <c r="R51" i="1"/>
  <c r="Q51" i="1"/>
  <c r="P51" i="1"/>
  <c r="G51" i="1"/>
  <c r="D51" i="1"/>
  <c r="R50" i="1"/>
  <c r="AE50" i="1" s="1"/>
  <c r="Q50" i="1"/>
  <c r="AG50" i="1" s="1"/>
  <c r="P50" i="1"/>
  <c r="I50" i="1"/>
  <c r="H50" i="1"/>
  <c r="G50" i="1"/>
  <c r="D50" i="1"/>
  <c r="R49" i="1"/>
  <c r="AE49" i="1" s="1"/>
  <c r="Q49" i="1"/>
  <c r="AG49" i="1" s="1"/>
  <c r="P49" i="1"/>
  <c r="AF49" i="1" s="1"/>
  <c r="G49" i="1"/>
  <c r="D49" i="1"/>
  <c r="AG48" i="1"/>
  <c r="AF48" i="1"/>
  <c r="AE48" i="1"/>
  <c r="S48" i="1"/>
  <c r="R48" i="1"/>
  <c r="Q48" i="1"/>
  <c r="P48" i="1"/>
  <c r="G48" i="1"/>
  <c r="D48" i="1"/>
  <c r="R47" i="1"/>
  <c r="AE47" i="1" s="1"/>
  <c r="Q47" i="1"/>
  <c r="AG47" i="1" s="1"/>
  <c r="P47" i="1"/>
  <c r="I47" i="1"/>
  <c r="H47" i="1"/>
  <c r="G47" i="1"/>
  <c r="D47" i="1"/>
  <c r="AF46" i="1"/>
  <c r="AE46" i="1"/>
  <c r="S46" i="1"/>
  <c r="R46" i="1"/>
  <c r="Q46" i="1"/>
  <c r="AG46" i="1" s="1"/>
  <c r="P46" i="1"/>
  <c r="G46" i="1"/>
  <c r="D46" i="1"/>
  <c r="AG45" i="1"/>
  <c r="AF45" i="1"/>
  <c r="AE45" i="1"/>
  <c r="R45" i="1"/>
  <c r="Q45" i="1"/>
  <c r="P45" i="1"/>
  <c r="S45" i="1" s="1"/>
  <c r="G45" i="1"/>
  <c r="H45" i="1" s="1"/>
  <c r="D45" i="1"/>
  <c r="S44" i="1"/>
  <c r="R44" i="1"/>
  <c r="AE44" i="1" s="1"/>
  <c r="Q44" i="1"/>
  <c r="AG44" i="1" s="1"/>
  <c r="P44" i="1"/>
  <c r="AF44" i="1" s="1"/>
  <c r="G44" i="1"/>
  <c r="D44" i="1"/>
  <c r="H44" i="1" s="1"/>
  <c r="I44" i="1" s="1"/>
  <c r="AG43" i="1"/>
  <c r="AF43" i="1"/>
  <c r="AE43" i="1"/>
  <c r="S43" i="1"/>
  <c r="R43" i="1"/>
  <c r="Q43" i="1"/>
  <c r="P43" i="1"/>
  <c r="G43" i="1"/>
  <c r="D43" i="1"/>
  <c r="H43" i="1" s="1"/>
  <c r="AG42" i="1"/>
  <c r="R42" i="1"/>
  <c r="AE42" i="1" s="1"/>
  <c r="Q42" i="1"/>
  <c r="P42" i="1"/>
  <c r="H42" i="1"/>
  <c r="I42" i="1" s="1"/>
  <c r="G42" i="1"/>
  <c r="D42" i="1"/>
  <c r="AE41" i="1"/>
  <c r="S41" i="1"/>
  <c r="R41" i="1"/>
  <c r="Q41" i="1"/>
  <c r="AG41" i="1" s="1"/>
  <c r="P41" i="1"/>
  <c r="AF41" i="1" s="1"/>
  <c r="G41" i="1"/>
  <c r="D41" i="1"/>
  <c r="AG40" i="1"/>
  <c r="AF40" i="1"/>
  <c r="AE40" i="1"/>
  <c r="S40" i="1"/>
  <c r="R40" i="1"/>
  <c r="Q40" i="1"/>
  <c r="P40" i="1"/>
  <c r="G40" i="1"/>
  <c r="D40" i="1"/>
  <c r="R39" i="1"/>
  <c r="AE39" i="1" s="1"/>
  <c r="Q39" i="1"/>
  <c r="AG39" i="1" s="1"/>
  <c r="P39" i="1"/>
  <c r="I39" i="1"/>
  <c r="H39" i="1"/>
  <c r="G39" i="1"/>
  <c r="D39" i="1"/>
  <c r="AF38" i="1"/>
  <c r="S38" i="1"/>
  <c r="R38" i="1"/>
  <c r="AE38" i="1" s="1"/>
  <c r="Q38" i="1"/>
  <c r="AG38" i="1" s="1"/>
  <c r="P38" i="1"/>
  <c r="G38" i="1"/>
  <c r="D38" i="1"/>
  <c r="AG37" i="1"/>
  <c r="AE37" i="1"/>
  <c r="R37" i="1"/>
  <c r="Q37" i="1"/>
  <c r="P37" i="1"/>
  <c r="S37" i="1" s="1"/>
  <c r="H37" i="1"/>
  <c r="I37" i="1" s="1"/>
  <c r="G37" i="1"/>
  <c r="D37" i="1"/>
  <c r="R36" i="1"/>
  <c r="AE36" i="1" s="1"/>
  <c r="Q36" i="1"/>
  <c r="AG36" i="1" s="1"/>
  <c r="P36" i="1"/>
  <c r="AF36" i="1" s="1"/>
  <c r="G36" i="1"/>
  <c r="H36" i="1" s="1"/>
  <c r="I36" i="1" s="1"/>
  <c r="D36" i="1"/>
  <c r="AG35" i="1"/>
  <c r="AF35" i="1"/>
  <c r="AE35" i="1"/>
  <c r="S35" i="1"/>
  <c r="R35" i="1"/>
  <c r="Q35" i="1"/>
  <c r="P35" i="1"/>
  <c r="H35" i="1"/>
  <c r="G35" i="1"/>
  <c r="D35" i="1"/>
  <c r="AE34" i="1"/>
  <c r="R34" i="1"/>
  <c r="Q34" i="1"/>
  <c r="AG34" i="1" s="1"/>
  <c r="P34" i="1"/>
  <c r="I34" i="1"/>
  <c r="H34" i="1"/>
  <c r="G34" i="1"/>
  <c r="D34" i="1"/>
  <c r="R33" i="1"/>
  <c r="AE33" i="1" s="1"/>
  <c r="Q33" i="1"/>
  <c r="AG33" i="1" s="1"/>
  <c r="P33" i="1"/>
  <c r="AF33" i="1" s="1"/>
  <c r="G33" i="1"/>
  <c r="D33" i="1"/>
  <c r="AG32" i="1"/>
  <c r="AF32" i="1"/>
  <c r="AE32" i="1"/>
  <c r="S32" i="1"/>
  <c r="R32" i="1"/>
  <c r="Q32" i="1"/>
  <c r="P32" i="1"/>
  <c r="G32" i="1"/>
  <c r="D32" i="1"/>
  <c r="R31" i="1"/>
  <c r="AE31" i="1" s="1"/>
  <c r="Q31" i="1"/>
  <c r="AG31" i="1" s="1"/>
  <c r="P31" i="1"/>
  <c r="I31" i="1"/>
  <c r="H31" i="1"/>
  <c r="G31" i="1"/>
  <c r="D31" i="1"/>
  <c r="AF30" i="1"/>
  <c r="R30" i="1"/>
  <c r="S30" i="1" s="1"/>
  <c r="Q30" i="1"/>
  <c r="AG30" i="1" s="1"/>
  <c r="P30" i="1"/>
  <c r="G30" i="1"/>
  <c r="D30" i="1"/>
  <c r="AG29" i="1"/>
  <c r="AF29" i="1"/>
  <c r="AE29" i="1"/>
  <c r="R29" i="1"/>
  <c r="Q29" i="1"/>
  <c r="P29" i="1"/>
  <c r="S29" i="1" s="1"/>
  <c r="G29" i="1"/>
  <c r="D29" i="1"/>
  <c r="R28" i="1"/>
  <c r="AE28" i="1" s="1"/>
  <c r="Q28" i="1"/>
  <c r="AG28" i="1" s="1"/>
  <c r="P28" i="1"/>
  <c r="AF28" i="1" s="1"/>
  <c r="G28" i="1"/>
  <c r="D28" i="1"/>
  <c r="H28" i="1" s="1"/>
  <c r="I28" i="1" s="1"/>
  <c r="AG27" i="1"/>
  <c r="AF27" i="1"/>
  <c r="AB27" i="1"/>
  <c r="AE27" i="1" s="1"/>
  <c r="S27" i="1"/>
  <c r="R27" i="1"/>
  <c r="Q27" i="1"/>
  <c r="P27" i="1"/>
  <c r="K27" i="1"/>
  <c r="G27" i="1"/>
  <c r="H27" i="1" s="1"/>
  <c r="D27" i="1"/>
  <c r="AB26" i="1"/>
  <c r="R26" i="1"/>
  <c r="Q26" i="1"/>
  <c r="AG26" i="1" s="1"/>
  <c r="P26" i="1"/>
  <c r="AF26" i="1" s="1"/>
  <c r="G26" i="1"/>
  <c r="D26" i="1"/>
  <c r="AE25" i="1"/>
  <c r="AB25" i="1"/>
  <c r="R25" i="1"/>
  <c r="Q25" i="1"/>
  <c r="AG25" i="1" s="1"/>
  <c r="P25" i="1"/>
  <c r="S25" i="1" s="1"/>
  <c r="K25" i="1"/>
  <c r="I25" i="1"/>
  <c r="H25" i="1"/>
  <c r="G25" i="1"/>
  <c r="D25" i="1"/>
  <c r="AF24" i="1"/>
  <c r="AB24" i="1"/>
  <c r="AE24" i="1" s="1"/>
  <c r="S24" i="1"/>
  <c r="R24" i="1"/>
  <c r="Q24" i="1"/>
  <c r="AG24" i="1" s="1"/>
  <c r="P24" i="1"/>
  <c r="G24" i="1"/>
  <c r="D24" i="1"/>
  <c r="K24" i="1" s="1"/>
  <c r="AB23" i="1"/>
  <c r="AE23" i="1" s="1"/>
  <c r="S23" i="1"/>
  <c r="R23" i="1"/>
  <c r="Q23" i="1"/>
  <c r="AG23" i="1" s="1"/>
  <c r="P23" i="1"/>
  <c r="AF23" i="1" s="1"/>
  <c r="G23" i="1"/>
  <c r="D23" i="1"/>
  <c r="AG22" i="1"/>
  <c r="AF22" i="1"/>
  <c r="AE22" i="1"/>
  <c r="AB22" i="1"/>
  <c r="R22" i="1"/>
  <c r="Q22" i="1"/>
  <c r="P22" i="1"/>
  <c r="S22" i="1" s="1"/>
  <c r="K22" i="1"/>
  <c r="H22" i="1"/>
  <c r="I22" i="1" s="1"/>
  <c r="G22" i="1"/>
  <c r="D22" i="1"/>
  <c r="AB21" i="1"/>
  <c r="AE21" i="1" s="1"/>
  <c r="R21" i="1"/>
  <c r="S21" i="1" s="1"/>
  <c r="Q21" i="1"/>
  <c r="AG21" i="1" s="1"/>
  <c r="P21" i="1"/>
  <c r="AF21" i="1" s="1"/>
  <c r="H21" i="1"/>
  <c r="G21" i="1"/>
  <c r="D21" i="1"/>
  <c r="AB20" i="1"/>
  <c r="R20" i="1"/>
  <c r="AE20" i="1" s="1"/>
  <c r="Q20" i="1"/>
  <c r="AG20" i="1" s="1"/>
  <c r="P20" i="1"/>
  <c r="K20" i="1"/>
  <c r="G20" i="1"/>
  <c r="D20" i="1"/>
  <c r="H20" i="1" s="1"/>
  <c r="I20" i="1" s="1"/>
  <c r="AG19" i="1"/>
  <c r="AF19" i="1"/>
  <c r="AB19" i="1"/>
  <c r="AE19" i="1" s="1"/>
  <c r="S19" i="1"/>
  <c r="R19" i="1"/>
  <c r="Q19" i="1"/>
  <c r="P19" i="1"/>
  <c r="K19" i="1"/>
  <c r="G19" i="1"/>
  <c r="D19" i="1"/>
  <c r="AB18" i="1"/>
  <c r="AE18" i="1" s="1"/>
  <c r="R18" i="1"/>
  <c r="Q18" i="1"/>
  <c r="AG18" i="1" s="1"/>
  <c r="P18" i="1"/>
  <c r="AF18" i="1" s="1"/>
  <c r="G18" i="1"/>
  <c r="D18" i="1"/>
  <c r="AG17" i="1"/>
  <c r="AE17" i="1"/>
  <c r="AB17" i="1"/>
  <c r="R17" i="1"/>
  <c r="Q17" i="1"/>
  <c r="P17" i="1"/>
  <c r="S17" i="1" s="1"/>
  <c r="K17" i="1"/>
  <c r="I17" i="1"/>
  <c r="H17" i="1"/>
  <c r="G17" i="1"/>
  <c r="D17" i="1"/>
  <c r="AF16" i="1"/>
  <c r="AB16" i="1"/>
  <c r="AE16" i="1" s="1"/>
  <c r="S16" i="1"/>
  <c r="R16" i="1"/>
  <c r="Q16" i="1"/>
  <c r="AG16" i="1" s="1"/>
  <c r="P16" i="1"/>
  <c r="G16" i="1"/>
  <c r="D16" i="1"/>
  <c r="K16" i="1" s="1"/>
  <c r="AB15" i="1"/>
  <c r="S15" i="1"/>
  <c r="R15" i="1"/>
  <c r="AE15" i="1" s="1"/>
  <c r="Q15" i="1"/>
  <c r="AG15" i="1" s="1"/>
  <c r="P15" i="1"/>
  <c r="AF15" i="1" s="1"/>
  <c r="G15" i="1"/>
  <c r="D15" i="1"/>
  <c r="AG14" i="1"/>
  <c r="AF14" i="1"/>
  <c r="AE14" i="1"/>
  <c r="AB14" i="1"/>
  <c r="R14" i="1"/>
  <c r="Q14" i="1"/>
  <c r="P14" i="1"/>
  <c r="S14" i="1" s="1"/>
  <c r="K14" i="1"/>
  <c r="H14" i="1"/>
  <c r="I14" i="1" s="1"/>
  <c r="G14" i="1"/>
  <c r="D14" i="1"/>
  <c r="AB13" i="1"/>
  <c r="AE13" i="1" s="1"/>
  <c r="R13" i="1"/>
  <c r="S13" i="1" s="1"/>
  <c r="Q13" i="1"/>
  <c r="AG13" i="1" s="1"/>
  <c r="P13" i="1"/>
  <c r="AF13" i="1" s="1"/>
  <c r="H13" i="1"/>
  <c r="G13" i="1"/>
  <c r="D13" i="1"/>
  <c r="AB12" i="1"/>
  <c r="R12" i="1"/>
  <c r="AE12" i="1" s="1"/>
  <c r="Q12" i="1"/>
  <c r="AG12" i="1" s="1"/>
  <c r="P12" i="1"/>
  <c r="K12" i="1"/>
  <c r="G12" i="1"/>
  <c r="D12" i="1"/>
  <c r="H12" i="1" s="1"/>
  <c r="I12" i="1" s="1"/>
  <c r="AG11" i="1"/>
  <c r="AF11" i="1"/>
  <c r="AB11" i="1"/>
  <c r="AE11" i="1" s="1"/>
  <c r="S11" i="1"/>
  <c r="R11" i="1"/>
  <c r="Q11" i="1"/>
  <c r="P11" i="1"/>
  <c r="K11" i="1"/>
  <c r="G11" i="1"/>
  <c r="H11" i="1" s="1"/>
  <c r="D11" i="1"/>
  <c r="AB10" i="1"/>
  <c r="AE10" i="1" s="1"/>
  <c r="S10" i="1"/>
  <c r="R10" i="1"/>
  <c r="Q10" i="1"/>
  <c r="AG10" i="1" s="1"/>
  <c r="P10" i="1"/>
  <c r="AF10" i="1" s="1"/>
  <c r="G10" i="1"/>
  <c r="D10" i="1"/>
  <c r="AG9" i="1"/>
  <c r="AF9" i="1"/>
  <c r="AE9" i="1"/>
  <c r="AB9" i="1"/>
  <c r="R9" i="1"/>
  <c r="Q9" i="1"/>
  <c r="P9" i="1"/>
  <c r="S9" i="1" s="1"/>
  <c r="K9" i="1"/>
  <c r="I9" i="1"/>
  <c r="H9" i="1"/>
  <c r="G9" i="1"/>
  <c r="D9" i="1"/>
  <c r="AF8" i="1"/>
  <c r="AB8" i="1"/>
  <c r="AE8" i="1" s="1"/>
  <c r="S8" i="1"/>
  <c r="R8" i="1"/>
  <c r="Q8" i="1"/>
  <c r="AG8" i="1" s="1"/>
  <c r="P8" i="1"/>
  <c r="G8" i="1"/>
  <c r="D8" i="1"/>
  <c r="K8" i="1" s="1"/>
  <c r="AB7" i="1"/>
  <c r="R7" i="1"/>
  <c r="AE7" i="1" s="1"/>
  <c r="Q7" i="1"/>
  <c r="AG7" i="1" s="1"/>
  <c r="P7" i="1"/>
  <c r="AF7" i="1" s="1"/>
  <c r="G7" i="1"/>
  <c r="D7" i="1"/>
  <c r="AG6" i="1"/>
  <c r="AF6" i="1"/>
  <c r="AE6" i="1"/>
  <c r="AB6" i="1"/>
  <c r="R6" i="1"/>
  <c r="Q6" i="1"/>
  <c r="P6" i="1"/>
  <c r="S6" i="1" s="1"/>
  <c r="K6" i="1"/>
  <c r="H6" i="1"/>
  <c r="I6" i="1" s="1"/>
  <c r="G6" i="1"/>
  <c r="D6" i="1"/>
  <c r="AE5" i="1"/>
  <c r="R5" i="1"/>
  <c r="Q5" i="1"/>
  <c r="AG5" i="1" s="1"/>
  <c r="P5" i="1"/>
  <c r="AF5" i="1" s="1"/>
  <c r="G5" i="1"/>
  <c r="D5" i="1"/>
  <c r="AG4" i="1"/>
  <c r="AE4" i="1"/>
  <c r="AB4" i="1"/>
  <c r="R4" i="1"/>
  <c r="Q4" i="1"/>
  <c r="P4" i="1"/>
  <c r="S4" i="1" s="1"/>
  <c r="K4" i="1"/>
  <c r="I4" i="1"/>
  <c r="H4" i="1"/>
  <c r="G4" i="1"/>
  <c r="D4" i="1"/>
  <c r="AF3" i="1"/>
  <c r="AB3" i="1"/>
  <c r="AE3" i="1" s="1"/>
  <c r="S3" i="1"/>
  <c r="R3" i="1"/>
  <c r="Q3" i="1"/>
  <c r="AG3" i="1" s="1"/>
  <c r="P3" i="1"/>
  <c r="G3" i="1"/>
  <c r="D3" i="1"/>
  <c r="K3" i="1" s="1"/>
  <c r="H109" i="1"/>
  <c r="H110" i="1"/>
  <c r="H111" i="1"/>
  <c r="H112" i="1"/>
  <c r="H113" i="1"/>
  <c r="H114" i="1"/>
  <c r="H115" i="1"/>
  <c r="H116" i="1"/>
  <c r="H117" i="1"/>
  <c r="H118" i="1"/>
  <c r="I118" i="1" s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I134" i="1" s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P109" i="1"/>
  <c r="Q109" i="1"/>
  <c r="R109" i="1"/>
  <c r="AE109" i="1" s="1"/>
  <c r="P110" i="1"/>
  <c r="Q110" i="1"/>
  <c r="S110" i="1" s="1"/>
  <c r="R110" i="1"/>
  <c r="P111" i="1"/>
  <c r="Q111" i="1"/>
  <c r="AG111" i="1" s="1"/>
  <c r="R111" i="1"/>
  <c r="P112" i="1"/>
  <c r="Q112" i="1"/>
  <c r="AG112" i="1" s="1"/>
  <c r="R112" i="1"/>
  <c r="P113" i="1"/>
  <c r="AF113" i="1" s="1"/>
  <c r="Q113" i="1"/>
  <c r="R113" i="1"/>
  <c r="P114" i="1"/>
  <c r="S114" i="1" s="1"/>
  <c r="Q114" i="1"/>
  <c r="R114" i="1"/>
  <c r="P115" i="1"/>
  <c r="AF115" i="1" s="1"/>
  <c r="Q115" i="1"/>
  <c r="R115" i="1"/>
  <c r="AE115" i="1" s="1"/>
  <c r="P116" i="1"/>
  <c r="Q116" i="1"/>
  <c r="S116" i="1" s="1"/>
  <c r="R116" i="1"/>
  <c r="AE116" i="1" s="1"/>
  <c r="P117" i="1"/>
  <c r="Q117" i="1"/>
  <c r="R117" i="1"/>
  <c r="AE117" i="1" s="1"/>
  <c r="P118" i="1"/>
  <c r="Q118" i="1"/>
  <c r="S118" i="1" s="1"/>
  <c r="R118" i="1"/>
  <c r="P119" i="1"/>
  <c r="Q119" i="1"/>
  <c r="AG119" i="1" s="1"/>
  <c r="R119" i="1"/>
  <c r="P120" i="1"/>
  <c r="Q120" i="1"/>
  <c r="AG120" i="1" s="1"/>
  <c r="R120" i="1"/>
  <c r="P121" i="1"/>
  <c r="AF121" i="1" s="1"/>
  <c r="Q121" i="1"/>
  <c r="R121" i="1"/>
  <c r="P122" i="1"/>
  <c r="S122" i="1" s="1"/>
  <c r="Q122" i="1"/>
  <c r="R122" i="1"/>
  <c r="P123" i="1"/>
  <c r="AF123" i="1" s="1"/>
  <c r="Q123" i="1"/>
  <c r="R123" i="1"/>
  <c r="AE123" i="1" s="1"/>
  <c r="P124" i="1"/>
  <c r="Q124" i="1"/>
  <c r="S124" i="1" s="1"/>
  <c r="R124" i="1"/>
  <c r="AE124" i="1" s="1"/>
  <c r="P125" i="1"/>
  <c r="Q125" i="1"/>
  <c r="R125" i="1"/>
  <c r="AE125" i="1" s="1"/>
  <c r="P126" i="1"/>
  <c r="Q126" i="1"/>
  <c r="S126" i="1" s="1"/>
  <c r="R126" i="1"/>
  <c r="P127" i="1"/>
  <c r="Q127" i="1"/>
  <c r="AG127" i="1" s="1"/>
  <c r="R127" i="1"/>
  <c r="P128" i="1"/>
  <c r="Q128" i="1"/>
  <c r="AG128" i="1" s="1"/>
  <c r="R128" i="1"/>
  <c r="P129" i="1"/>
  <c r="AF129" i="1" s="1"/>
  <c r="Q129" i="1"/>
  <c r="R129" i="1"/>
  <c r="P130" i="1"/>
  <c r="S130" i="1" s="1"/>
  <c r="Q130" i="1"/>
  <c r="R130" i="1"/>
  <c r="P131" i="1"/>
  <c r="AF131" i="1" s="1"/>
  <c r="Q131" i="1"/>
  <c r="R131" i="1"/>
  <c r="AE131" i="1" s="1"/>
  <c r="P132" i="1"/>
  <c r="Q132" i="1"/>
  <c r="S132" i="1" s="1"/>
  <c r="R132" i="1"/>
  <c r="AE132" i="1" s="1"/>
  <c r="P133" i="1"/>
  <c r="Q133" i="1"/>
  <c r="R133" i="1"/>
  <c r="AE133" i="1" s="1"/>
  <c r="P134" i="1"/>
  <c r="Q134" i="1"/>
  <c r="S134" i="1" s="1"/>
  <c r="R134" i="1"/>
  <c r="P135" i="1"/>
  <c r="Q135" i="1"/>
  <c r="AG135" i="1" s="1"/>
  <c r="R135" i="1"/>
  <c r="P136" i="1"/>
  <c r="Q136" i="1"/>
  <c r="AG136" i="1" s="1"/>
  <c r="R136" i="1"/>
  <c r="P137" i="1"/>
  <c r="AF137" i="1" s="1"/>
  <c r="Q137" i="1"/>
  <c r="R137" i="1"/>
  <c r="P138" i="1"/>
  <c r="S138" i="1" s="1"/>
  <c r="Q138" i="1"/>
  <c r="R138" i="1"/>
  <c r="P139" i="1"/>
  <c r="AF139" i="1" s="1"/>
  <c r="Q139" i="1"/>
  <c r="R139" i="1"/>
  <c r="AE139" i="1" s="1"/>
  <c r="P140" i="1"/>
  <c r="Q140" i="1"/>
  <c r="S140" i="1" s="1"/>
  <c r="R140" i="1"/>
  <c r="AE140" i="1" s="1"/>
  <c r="P141" i="1"/>
  <c r="Q141" i="1"/>
  <c r="R141" i="1"/>
  <c r="AE141" i="1" s="1"/>
  <c r="P142" i="1"/>
  <c r="Q142" i="1"/>
  <c r="S142" i="1" s="1"/>
  <c r="R142" i="1"/>
  <c r="P143" i="1"/>
  <c r="Q143" i="1"/>
  <c r="AG143" i="1" s="1"/>
  <c r="R143" i="1"/>
  <c r="P144" i="1"/>
  <c r="Q144" i="1"/>
  <c r="AG144" i="1" s="1"/>
  <c r="R144" i="1"/>
  <c r="P145" i="1"/>
  <c r="AF145" i="1" s="1"/>
  <c r="Q145" i="1"/>
  <c r="R145" i="1"/>
  <c r="P146" i="1"/>
  <c r="S146" i="1" s="1"/>
  <c r="Q146" i="1"/>
  <c r="R146" i="1"/>
  <c r="P147" i="1"/>
  <c r="AF147" i="1" s="1"/>
  <c r="Q147" i="1"/>
  <c r="R147" i="1"/>
  <c r="AE147" i="1" s="1"/>
  <c r="P148" i="1"/>
  <c r="Q148" i="1"/>
  <c r="S148" i="1" s="1"/>
  <c r="R148" i="1"/>
  <c r="AE148" i="1" s="1"/>
  <c r="P149" i="1"/>
  <c r="Q149" i="1"/>
  <c r="R149" i="1"/>
  <c r="AE149" i="1" s="1"/>
  <c r="P150" i="1"/>
  <c r="Q150" i="1"/>
  <c r="S150" i="1" s="1"/>
  <c r="R150" i="1"/>
  <c r="P151" i="1"/>
  <c r="Q151" i="1"/>
  <c r="AG151" i="1" s="1"/>
  <c r="R151" i="1"/>
  <c r="P152" i="1"/>
  <c r="Q152" i="1"/>
  <c r="AG152" i="1" s="1"/>
  <c r="R152" i="1"/>
  <c r="P153" i="1"/>
  <c r="AF153" i="1" s="1"/>
  <c r="Q153" i="1"/>
  <c r="R153" i="1"/>
  <c r="P154" i="1"/>
  <c r="S154" i="1" s="1"/>
  <c r="Q154" i="1"/>
  <c r="R154" i="1"/>
  <c r="P155" i="1"/>
  <c r="AF155" i="1" s="1"/>
  <c r="Q155" i="1"/>
  <c r="R155" i="1"/>
  <c r="AE155" i="1" s="1"/>
  <c r="P156" i="1"/>
  <c r="Q156" i="1"/>
  <c r="S156" i="1" s="1"/>
  <c r="R156" i="1"/>
  <c r="AE156" i="1" s="1"/>
  <c r="P157" i="1"/>
  <c r="Q157" i="1"/>
  <c r="R157" i="1"/>
  <c r="AE157" i="1" s="1"/>
  <c r="P158" i="1"/>
  <c r="Q158" i="1"/>
  <c r="S158" i="1" s="1"/>
  <c r="R158" i="1"/>
  <c r="P159" i="1"/>
  <c r="Q159" i="1"/>
  <c r="AG159" i="1" s="1"/>
  <c r="R159" i="1"/>
  <c r="D109" i="1"/>
  <c r="I109" i="1" s="1"/>
  <c r="D110" i="1"/>
  <c r="D111" i="1"/>
  <c r="D112" i="1"/>
  <c r="D113" i="1"/>
  <c r="D114" i="1"/>
  <c r="D115" i="1"/>
  <c r="I115" i="1" s="1"/>
  <c r="D116" i="1"/>
  <c r="I116" i="1" s="1"/>
  <c r="D117" i="1"/>
  <c r="I117" i="1" s="1"/>
  <c r="D118" i="1"/>
  <c r="D119" i="1"/>
  <c r="D120" i="1"/>
  <c r="D121" i="1"/>
  <c r="D122" i="1"/>
  <c r="D123" i="1"/>
  <c r="I123" i="1" s="1"/>
  <c r="D124" i="1"/>
  <c r="I124" i="1" s="1"/>
  <c r="D125" i="1"/>
  <c r="I125" i="1" s="1"/>
  <c r="D126" i="1"/>
  <c r="D127" i="1"/>
  <c r="D128" i="1"/>
  <c r="D129" i="1"/>
  <c r="D130" i="1"/>
  <c r="D131" i="1"/>
  <c r="I131" i="1" s="1"/>
  <c r="D132" i="1"/>
  <c r="I132" i="1" s="1"/>
  <c r="D133" i="1"/>
  <c r="I133" i="1" s="1"/>
  <c r="D134" i="1"/>
  <c r="D135" i="1"/>
  <c r="D136" i="1"/>
  <c r="D137" i="1"/>
  <c r="D138" i="1"/>
  <c r="D139" i="1"/>
  <c r="I139" i="1" s="1"/>
  <c r="D140" i="1"/>
  <c r="I140" i="1" s="1"/>
  <c r="D141" i="1"/>
  <c r="I141" i="1" s="1"/>
  <c r="D142" i="1"/>
  <c r="D143" i="1"/>
  <c r="D144" i="1"/>
  <c r="D145" i="1"/>
  <c r="D146" i="1"/>
  <c r="D147" i="1"/>
  <c r="I147" i="1" s="1"/>
  <c r="D148" i="1"/>
  <c r="I148" i="1" s="1"/>
  <c r="D149" i="1"/>
  <c r="I149" i="1" s="1"/>
  <c r="D150" i="1"/>
  <c r="D151" i="1"/>
  <c r="D152" i="1"/>
  <c r="D153" i="1"/>
  <c r="D154" i="1"/>
  <c r="D155" i="1"/>
  <c r="I155" i="1" s="1"/>
  <c r="D156" i="1"/>
  <c r="I156" i="1" s="1"/>
  <c r="D157" i="1"/>
  <c r="I157" i="1" s="1"/>
  <c r="D158" i="1"/>
  <c r="D159" i="1"/>
  <c r="I110" i="1"/>
  <c r="I111" i="1"/>
  <c r="I112" i="1"/>
  <c r="I113" i="1"/>
  <c r="I114" i="1"/>
  <c r="I119" i="1"/>
  <c r="I120" i="1"/>
  <c r="I121" i="1"/>
  <c r="I122" i="1"/>
  <c r="I126" i="1"/>
  <c r="I127" i="1"/>
  <c r="I128" i="1"/>
  <c r="I129" i="1"/>
  <c r="I130" i="1"/>
  <c r="I135" i="1"/>
  <c r="I136" i="1"/>
  <c r="I137" i="1"/>
  <c r="I138" i="1"/>
  <c r="I142" i="1"/>
  <c r="I143" i="1"/>
  <c r="I144" i="1"/>
  <c r="I145" i="1"/>
  <c r="I146" i="1"/>
  <c r="I150" i="1"/>
  <c r="I151" i="1"/>
  <c r="I152" i="1"/>
  <c r="I153" i="1"/>
  <c r="I154" i="1"/>
  <c r="I158" i="1"/>
  <c r="I159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AF109" i="1"/>
  <c r="AG109" i="1"/>
  <c r="AE110" i="1"/>
  <c r="AF110" i="1"/>
  <c r="AE111" i="1"/>
  <c r="AF111" i="1"/>
  <c r="AE112" i="1"/>
  <c r="AF112" i="1"/>
  <c r="AE113" i="1"/>
  <c r="AG113" i="1"/>
  <c r="AE114" i="1"/>
  <c r="AG114" i="1"/>
  <c r="AG115" i="1"/>
  <c r="AF116" i="1"/>
  <c r="AG116" i="1"/>
  <c r="AF117" i="1"/>
  <c r="AG117" i="1"/>
  <c r="AE118" i="1"/>
  <c r="AF118" i="1"/>
  <c r="AE119" i="1"/>
  <c r="AF119" i="1"/>
  <c r="AE120" i="1"/>
  <c r="AF120" i="1"/>
  <c r="AE121" i="1"/>
  <c r="AG121" i="1"/>
  <c r="AE122" i="1"/>
  <c r="AG122" i="1"/>
  <c r="AG123" i="1"/>
  <c r="AF124" i="1"/>
  <c r="AG124" i="1"/>
  <c r="AF125" i="1"/>
  <c r="AG125" i="1"/>
  <c r="AE126" i="1"/>
  <c r="AF126" i="1"/>
  <c r="AE127" i="1"/>
  <c r="AF127" i="1"/>
  <c r="AE128" i="1"/>
  <c r="AF128" i="1"/>
  <c r="AE129" i="1"/>
  <c r="AG129" i="1"/>
  <c r="AE130" i="1"/>
  <c r="AG130" i="1"/>
  <c r="AG131" i="1"/>
  <c r="AF132" i="1"/>
  <c r="AG132" i="1"/>
  <c r="AF133" i="1"/>
  <c r="AG133" i="1"/>
  <c r="AE134" i="1"/>
  <c r="AF134" i="1"/>
  <c r="AE135" i="1"/>
  <c r="AF135" i="1"/>
  <c r="AE136" i="1"/>
  <c r="AF136" i="1"/>
  <c r="AE137" i="1"/>
  <c r="AG137" i="1"/>
  <c r="AE138" i="1"/>
  <c r="AG138" i="1"/>
  <c r="AG139" i="1"/>
  <c r="AF140" i="1"/>
  <c r="AG140" i="1"/>
  <c r="AF141" i="1"/>
  <c r="AG141" i="1"/>
  <c r="AE142" i="1"/>
  <c r="AF142" i="1"/>
  <c r="AE143" i="1"/>
  <c r="AF143" i="1"/>
  <c r="AE144" i="1"/>
  <c r="AF144" i="1"/>
  <c r="AE145" i="1"/>
  <c r="AG145" i="1"/>
  <c r="AE146" i="1"/>
  <c r="AG146" i="1"/>
  <c r="AG147" i="1"/>
  <c r="AF148" i="1"/>
  <c r="AG148" i="1"/>
  <c r="AF149" i="1"/>
  <c r="AG149" i="1"/>
  <c r="AE150" i="1"/>
  <c r="AF150" i="1"/>
  <c r="AE151" i="1"/>
  <c r="AF151" i="1"/>
  <c r="AE152" i="1"/>
  <c r="AF152" i="1"/>
  <c r="AE153" i="1"/>
  <c r="AG153" i="1"/>
  <c r="AE154" i="1"/>
  <c r="AG154" i="1"/>
  <c r="AG155" i="1"/>
  <c r="AF156" i="1"/>
  <c r="AG156" i="1"/>
  <c r="AF157" i="1"/>
  <c r="AG157" i="1"/>
  <c r="AE158" i="1"/>
  <c r="AF158" i="1"/>
  <c r="AE159" i="1"/>
  <c r="AF159" i="1"/>
  <c r="S111" i="1"/>
  <c r="S112" i="1"/>
  <c r="S115" i="1"/>
  <c r="S119" i="1"/>
  <c r="S120" i="1"/>
  <c r="S123" i="1"/>
  <c r="S127" i="1"/>
  <c r="S128" i="1"/>
  <c r="S131" i="1"/>
  <c r="S135" i="1"/>
  <c r="S136" i="1"/>
  <c r="S139" i="1"/>
  <c r="S143" i="1"/>
  <c r="S144" i="1"/>
  <c r="S151" i="1"/>
  <c r="S155" i="1"/>
  <c r="S159" i="1"/>
  <c r="I64" i="1" l="1"/>
  <c r="I69" i="1"/>
  <c r="I72" i="1"/>
  <c r="I19" i="1"/>
  <c r="S7" i="1"/>
  <c r="H19" i="1"/>
  <c r="H23" i="1"/>
  <c r="I23" i="1" s="1"/>
  <c r="K23" i="1"/>
  <c r="AE30" i="1"/>
  <c r="H64" i="1"/>
  <c r="S78" i="1"/>
  <c r="H99" i="1"/>
  <c r="I99" i="1" s="1"/>
  <c r="H101" i="1"/>
  <c r="I101" i="1" s="1"/>
  <c r="I102" i="1"/>
  <c r="H102" i="1"/>
  <c r="AF4" i="1"/>
  <c r="AF17" i="1"/>
  <c r="AF47" i="1"/>
  <c r="S47" i="1"/>
  <c r="I59" i="1"/>
  <c r="AF61" i="1"/>
  <c r="AF84" i="1"/>
  <c r="S84" i="1"/>
  <c r="S90" i="1"/>
  <c r="AF90" i="1"/>
  <c r="AF95" i="1"/>
  <c r="S95" i="1"/>
  <c r="AF31" i="1"/>
  <c r="S31" i="1"/>
  <c r="S50" i="1"/>
  <c r="AF50" i="1"/>
  <c r="H57" i="1"/>
  <c r="I57" i="1" s="1"/>
  <c r="AF71" i="1"/>
  <c r="S71" i="1"/>
  <c r="H61" i="1"/>
  <c r="I61" i="1" s="1"/>
  <c r="S68" i="1"/>
  <c r="S74" i="1"/>
  <c r="AF74" i="1"/>
  <c r="AF79" i="1"/>
  <c r="S79" i="1"/>
  <c r="S86" i="1"/>
  <c r="S97" i="1"/>
  <c r="I104" i="1"/>
  <c r="I107" i="1"/>
  <c r="H107" i="1"/>
  <c r="H38" i="1"/>
  <c r="I38" i="1" s="1"/>
  <c r="AF76" i="1"/>
  <c r="S76" i="1"/>
  <c r="S70" i="1"/>
  <c r="S20" i="1"/>
  <c r="AF20" i="1"/>
  <c r="S12" i="1"/>
  <c r="AF12" i="1"/>
  <c r="H62" i="1"/>
  <c r="I62" i="1" s="1"/>
  <c r="S28" i="1"/>
  <c r="I27" i="1"/>
  <c r="H24" i="1"/>
  <c r="I24" i="1" s="1"/>
  <c r="S33" i="1"/>
  <c r="I46" i="1"/>
  <c r="H46" i="1"/>
  <c r="S52" i="1"/>
  <c r="S54" i="1"/>
  <c r="S58" i="1"/>
  <c r="AF58" i="1"/>
  <c r="S81" i="1"/>
  <c r="H3" i="1"/>
  <c r="I3" i="1" s="1"/>
  <c r="I7" i="1"/>
  <c r="H7" i="1"/>
  <c r="K7" i="1"/>
  <c r="I11" i="1"/>
  <c r="H16" i="1"/>
  <c r="H29" i="1"/>
  <c r="I29" i="1" s="1"/>
  <c r="I30" i="1"/>
  <c r="H30" i="1"/>
  <c r="AF39" i="1"/>
  <c r="S39" i="1"/>
  <c r="I45" i="1"/>
  <c r="H48" i="1"/>
  <c r="I48" i="1" s="1"/>
  <c r="I51" i="1"/>
  <c r="AF53" i="1"/>
  <c r="H67" i="1"/>
  <c r="I67" i="1" s="1"/>
  <c r="H69" i="1"/>
  <c r="H70" i="1"/>
  <c r="I70" i="1" s="1"/>
  <c r="I80" i="1"/>
  <c r="H83" i="1"/>
  <c r="I83" i="1" s="1"/>
  <c r="H85" i="1"/>
  <c r="I85" i="1" s="1"/>
  <c r="I86" i="1"/>
  <c r="H86" i="1"/>
  <c r="I93" i="1"/>
  <c r="AF108" i="1"/>
  <c r="S108" i="1"/>
  <c r="K26" i="1"/>
  <c r="H26" i="1"/>
  <c r="I26" i="1" s="1"/>
  <c r="S82" i="1"/>
  <c r="AF82" i="1"/>
  <c r="K5" i="1"/>
  <c r="H5" i="1"/>
  <c r="I5" i="1" s="1"/>
  <c r="S34" i="1"/>
  <c r="AF34" i="1"/>
  <c r="H40" i="1"/>
  <c r="I40" i="1" s="1"/>
  <c r="I41" i="1"/>
  <c r="H41" i="1"/>
  <c r="S89" i="1"/>
  <c r="H8" i="1"/>
  <c r="I8" i="1" s="1"/>
  <c r="I16" i="1"/>
  <c r="K21" i="1"/>
  <c r="I21" i="1"/>
  <c r="S26" i="1"/>
  <c r="H32" i="1"/>
  <c r="I32" i="1" s="1"/>
  <c r="S36" i="1"/>
  <c r="S42" i="1"/>
  <c r="AF42" i="1"/>
  <c r="H49" i="1"/>
  <c r="I49" i="1" s="1"/>
  <c r="S57" i="1"/>
  <c r="AF63" i="1"/>
  <c r="S63" i="1"/>
  <c r="H72" i="1"/>
  <c r="H75" i="1"/>
  <c r="I75" i="1"/>
  <c r="H78" i="1"/>
  <c r="I78" i="1" s="1"/>
  <c r="H88" i="1"/>
  <c r="I88" i="1" s="1"/>
  <c r="AF100" i="1"/>
  <c r="S100" i="1"/>
  <c r="S106" i="1"/>
  <c r="AF106" i="1"/>
  <c r="AF87" i="1"/>
  <c r="S87" i="1"/>
  <c r="K18" i="1"/>
  <c r="H18" i="1"/>
  <c r="I18" i="1" s="1"/>
  <c r="I43" i="1"/>
  <c r="K10" i="1"/>
  <c r="H10" i="1"/>
  <c r="I10" i="1" s="1"/>
  <c r="S49" i="1"/>
  <c r="AF55" i="1"/>
  <c r="S55" i="1"/>
  <c r="I96" i="1"/>
  <c r="H15" i="1"/>
  <c r="I15" i="1" s="1"/>
  <c r="K15" i="1"/>
  <c r="H65" i="1"/>
  <c r="I65" i="1" s="1"/>
  <c r="S73" i="1"/>
  <c r="H91" i="1"/>
  <c r="I91" i="1"/>
  <c r="H94" i="1"/>
  <c r="I94" i="1" s="1"/>
  <c r="H104" i="1"/>
  <c r="S5" i="1"/>
  <c r="K13" i="1"/>
  <c r="I13" i="1"/>
  <c r="S18" i="1"/>
  <c r="AF25" i="1"/>
  <c r="AE26" i="1"/>
  <c r="H33" i="1"/>
  <c r="I33" i="1" s="1"/>
  <c r="I35" i="1"/>
  <c r="AF37" i="1"/>
  <c r="H51" i="1"/>
  <c r="H54" i="1"/>
  <c r="I54" i="1" s="1"/>
  <c r="S60" i="1"/>
  <c r="S66" i="1"/>
  <c r="AF66" i="1"/>
  <c r="I73" i="1"/>
  <c r="H80" i="1"/>
  <c r="AF92" i="1"/>
  <c r="S92" i="1"/>
  <c r="S98" i="1"/>
  <c r="AF98" i="1"/>
  <c r="AF103" i="1"/>
  <c r="S103" i="1"/>
  <c r="I108" i="1"/>
  <c r="H73" i="1"/>
  <c r="H81" i="1"/>
  <c r="I81" i="1" s="1"/>
  <c r="H89" i="1"/>
  <c r="I89" i="1" s="1"/>
  <c r="H97" i="1"/>
  <c r="I97" i="1" s="1"/>
  <c r="H105" i="1"/>
  <c r="I105" i="1" s="1"/>
  <c r="S157" i="1"/>
  <c r="S149" i="1"/>
  <c r="S141" i="1"/>
  <c r="S133" i="1"/>
  <c r="S125" i="1"/>
  <c r="S117" i="1"/>
  <c r="S109" i="1"/>
  <c r="AF154" i="1"/>
  <c r="AF146" i="1"/>
  <c r="AF138" i="1"/>
  <c r="AF130" i="1"/>
  <c r="AF122" i="1"/>
  <c r="AF114" i="1"/>
  <c r="S153" i="1"/>
  <c r="S145" i="1"/>
  <c r="S137" i="1"/>
  <c r="S129" i="1"/>
  <c r="S121" i="1"/>
  <c r="S113" i="1"/>
  <c r="AG158" i="1"/>
  <c r="AG150" i="1"/>
  <c r="AG142" i="1"/>
  <c r="AG134" i="1"/>
  <c r="AG126" i="1"/>
  <c r="AG118" i="1"/>
  <c r="AG110" i="1"/>
  <c r="S147" i="1"/>
  <c r="S1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tc={8632A4AB-2A20-4697-ABC8-4CB86B706E19}</author>
    <author>tc={43C629A2-3FF9-418C-AEFF-9FB9E2E7652D}</author>
    <author>tc={61082CDD-3B7B-40E0-BBAF-A5BA6E17E96D}</author>
  </authors>
  <commentList>
    <comment ref="C2" authorId="0" shapeId="0" xr:uid="{8632A4AB-2A20-4697-ABC8-4CB86B706E19}">
      <text>
        <t>[Threaded comment]
Your version of Excel allows you to read this threaded comment; however, any edits to it will get removed if the file is opened in a newer version of Excel. Learn more: https://go.microsoft.com/fwlink/?linkid=870924
Comment:
    Dans contrat</t>
      </text>
    </comment>
    <comment ref="D2" authorId="1" shapeId="0" xr:uid="{43C629A2-3FF9-418C-AEFF-9FB9E2E7652D}">
      <text>
        <t>[Threaded comment]
Your version of Excel allows you to read this threaded comment; however, any edits to it will get removed if the file is opened in a newer version of Excel. Learn more: https://go.microsoft.com/fwlink/?linkid=870924
Comment:
    Dans contrat</t>
      </text>
    </comment>
    <comment ref="AH2" authorId="2" shapeId="0" xr:uid="{61082CDD-3B7B-40E0-BBAF-A5BA6E17E96D}">
      <text>
        <t>[Threaded comment]
Your version of Excel allows you to read this threaded comment; however, any edits to it will get removed if the file is opened in a newer version of Excel. Learn more: https://go.microsoft.com/fwlink/?linkid=870924
Comment:
    Dans votre comptabilité (le plus récent possible)</t>
      </text>
    </comment>
  </commentList>
</comments>
</file>

<file path=xl/sharedStrings.xml><?xml version="1.0" encoding="utf-8"?>
<sst xmlns="http://schemas.openxmlformats.org/spreadsheetml/2006/main" count="1526" uniqueCount="427">
  <si>
    <t>Infos dossiers</t>
  </si>
  <si>
    <t>Facturation</t>
  </si>
  <si>
    <t>Flux cash</t>
  </si>
  <si>
    <t>Reconnaissance CAHT</t>
  </si>
  <si>
    <t>Jalon partie prestation</t>
  </si>
  <si>
    <t>Jalon Matériel</t>
  </si>
  <si>
    <t>Jalon pose</t>
  </si>
  <si>
    <t>Flux PCA/Compta</t>
  </si>
  <si>
    <t>Code du dossier</t>
  </si>
  <si>
    <t>Nom dans la compta</t>
  </si>
  <si>
    <t xml:space="preserve">CA HT </t>
  </si>
  <si>
    <t>CA TTC</t>
  </si>
  <si>
    <t>Taux de TVA</t>
  </si>
  <si>
    <t>Montants facturés HT</t>
  </si>
  <si>
    <t>Montants facturés TTC</t>
  </si>
  <si>
    <t>Reste à facturer</t>
  </si>
  <si>
    <t>Contrôle logique</t>
  </si>
  <si>
    <t>Montant encaissé</t>
  </si>
  <si>
    <t>% d'encaissement sur le dossier</t>
  </si>
  <si>
    <t>Part matériel estimée</t>
  </si>
  <si>
    <t>Part pose estimée</t>
  </si>
  <si>
    <t>Part prestations estimée</t>
  </si>
  <si>
    <t>Marge théorique</t>
  </si>
  <si>
    <t>Part CA total / matériel</t>
  </si>
  <si>
    <t>Part CA total / pose</t>
  </si>
  <si>
    <t>Part CA total / prestations</t>
  </si>
  <si>
    <t xml:space="preserve">Verif CAHT </t>
  </si>
  <si>
    <t>Visite technique validée</t>
  </si>
  <si>
    <t>Demande d'urbanisme déposée</t>
  </si>
  <si>
    <t>Demande de raccord. effectuée</t>
  </si>
  <si>
    <t>Pose planifiée</t>
  </si>
  <si>
    <t>Matériel commandé</t>
  </si>
  <si>
    <t>Matériel posé</t>
  </si>
  <si>
    <t>Chantier réceptionné</t>
  </si>
  <si>
    <t>Mise en service réalisée</t>
  </si>
  <si>
    <t>% de CAHT à reconnaitre en fonction du jalon pour la partie prestation</t>
  </si>
  <si>
    <t>Avancement CA matériel</t>
  </si>
  <si>
    <t>Avancement CA pose</t>
  </si>
  <si>
    <t>CAHT à reconnaitre partie prestation</t>
  </si>
  <si>
    <t>CAHT à reconnaitre partie matériel</t>
  </si>
  <si>
    <t>CAHT à reconnaitre partie poste</t>
  </si>
  <si>
    <t xml:space="preserve">PCA enregistré </t>
  </si>
  <si>
    <t>03-EBREUIL-MON BRICO EBREUIL -354,220KWC</t>
  </si>
  <si>
    <t>GATARD IMMOBILIER</t>
  </si>
  <si>
    <t>265665</t>
  </si>
  <si>
    <t>0,2</t>
  </si>
  <si>
    <t>223158,59999999998</t>
  </si>
  <si>
    <t>OK</t>
  </si>
  <si>
    <t>ok</t>
  </si>
  <si>
    <t/>
  </si>
  <si>
    <t>04-CASTELLANE-AUCHAN CASTELLANE 151,3KWC</t>
  </si>
  <si>
    <t>-</t>
  </si>
  <si>
    <t>95319</t>
  </si>
  <si>
    <t>0</t>
  </si>
  <si>
    <t>10-PONT SAINTE MARIE-161,98KWC</t>
  </si>
  <si>
    <t>102047,4</t>
  </si>
  <si>
    <t>13-MARSEILLE-SCI LOUISAVRAHAM 392,435KWC</t>
  </si>
  <si>
    <t>569030,8</t>
  </si>
  <si>
    <t>14-AUDRIEU-SCEA DES CHAUDIERES 35,6KWC</t>
  </si>
  <si>
    <t>38870</t>
  </si>
  <si>
    <t>14-BRETTEVILLE SUR VAILLE-GOSSELIN OLIVIER 3KWC</t>
  </si>
  <si>
    <t>5445,5</t>
  </si>
  <si>
    <t>0,1</t>
  </si>
  <si>
    <t>14-CROUAY-EARL LE CREULLET-34KWC</t>
  </si>
  <si>
    <t>EARL LE CREULLET</t>
  </si>
  <si>
    <t>44321,3</t>
  </si>
  <si>
    <t>42547,78</t>
  </si>
  <si>
    <t>14-DEMOUVILLE-SCI DU LAIZON-36KWC BAT 1</t>
  </si>
  <si>
    <t>SCI DU LAIZON</t>
  </si>
  <si>
    <t>37900</t>
  </si>
  <si>
    <t>36384</t>
  </si>
  <si>
    <t>14-DEMOUVILLE-SCI DU LAIZON-36KWC BAT 2</t>
  </si>
  <si>
    <t>13644</t>
  </si>
  <si>
    <t>14-DOUVRES LA DELIVNARDES-CASSIGNEUL LUDOVIC 99,68KWC</t>
  </si>
  <si>
    <t>78480</t>
  </si>
  <si>
    <t>9417,6</t>
  </si>
  <si>
    <t>14-GRANDCAMP MAISY-GAEC DES ROUGES TERRES-237,185KWC</t>
  </si>
  <si>
    <t>GAEC DES ROUGES TERRES</t>
  </si>
  <si>
    <t>194296,2</t>
  </si>
  <si>
    <t>186524,35</t>
  </si>
  <si>
    <t>14-GUERON-SCEA DE LA BOUFFARDIERE 17,8KWC</t>
  </si>
  <si>
    <t>SCEA DE LA BOUFFARDIERE</t>
  </si>
  <si>
    <t>27122</t>
  </si>
  <si>
    <t>3254,64</t>
  </si>
  <si>
    <t>14-LE PRE D AUGE-ANDRE JEAN CHARLES-24,92KWC</t>
  </si>
  <si>
    <t>JEAN ANDRE</t>
  </si>
  <si>
    <t>33500</t>
  </si>
  <si>
    <t>12060</t>
  </si>
  <si>
    <t>5000</t>
  </si>
  <si>
    <t>14-LE PRE D AUGE-ANDRE JEAN CHARLES-156,64KWC</t>
  </si>
  <si>
    <t>77812,5</t>
  </si>
  <si>
    <t>9337,5</t>
  </si>
  <si>
    <t>14-MEZIDON VALLEE D AUGE-MOINS-190,015KWC</t>
  </si>
  <si>
    <t>PIERRICK MOINS</t>
  </si>
  <si>
    <t>161732,3</t>
  </si>
  <si>
    <t>58223,59</t>
  </si>
  <si>
    <t>14-MONTIGNY-EMILIE MASSU 99KWC</t>
  </si>
  <si>
    <t>EMILIE MASSU</t>
  </si>
  <si>
    <t>85000</t>
  </si>
  <si>
    <t>30600</t>
  </si>
  <si>
    <t>14-MONTIGNY-EMILIE MASSU 99KWC 2</t>
  </si>
  <si>
    <t>77970</t>
  </si>
  <si>
    <t>9356,4</t>
  </si>
  <si>
    <t>14-NOTRE DAME D'ESTREES-GAEC DE LA VALLEE 99,68KWC</t>
  </si>
  <si>
    <t>GAEC DE LA VALLEE</t>
  </si>
  <si>
    <t>94438</t>
  </si>
  <si>
    <t>33997,68</t>
  </si>
  <si>
    <t>11300</t>
  </si>
  <si>
    <t>14-PLUMETOT-EARL DES PERELLES-249,48KWC</t>
  </si>
  <si>
    <t>EARL LES PERRELLES</t>
  </si>
  <si>
    <t>180000</t>
  </si>
  <si>
    <t>216000</t>
  </si>
  <si>
    <t>205200</t>
  </si>
  <si>
    <t>14-ST AUBIN SUR MER-PADET JEROME 3KWC</t>
  </si>
  <si>
    <t>Jerome PADET</t>
  </si>
  <si>
    <t>1800</t>
  </si>
  <si>
    <t>16-CHATEAUBERNARD-SCI TOUT BLANC-287,47KWC</t>
  </si>
  <si>
    <t>SCI TOUT BLANC</t>
  </si>
  <si>
    <t>197774,3</t>
  </si>
  <si>
    <t>71198,75</t>
  </si>
  <si>
    <t>16-CHATEAUBERNARD-SCI TOUT BLANC-36 KWC</t>
  </si>
  <si>
    <t>13993,2</t>
  </si>
  <si>
    <t>16-COGNAC-SARL QUAD BIKE 41KWC</t>
  </si>
  <si>
    <t>SARL QUAD BIKE EVASION</t>
  </si>
  <si>
    <t>51824,5</t>
  </si>
  <si>
    <t>18656,82</t>
  </si>
  <si>
    <t>16-COGNAC-SCI LA ROMAINE 234KWC</t>
  </si>
  <si>
    <t>SCI LA ROMAINE</t>
  </si>
  <si>
    <t>168428,3</t>
  </si>
  <si>
    <t>60634,19</t>
  </si>
  <si>
    <t>16-GENSAC LA PALLUE-SCI LA PETITE CHAMPAGNE 99,68KWC</t>
  </si>
  <si>
    <t>SCI DE LA PETITE CHAMPAGNE</t>
  </si>
  <si>
    <t>100520</t>
  </si>
  <si>
    <t>36187,2</t>
  </si>
  <si>
    <t>12062,4</t>
  </si>
  <si>
    <t>17-BERNEUIL-EARL MITTARD SEBASTIEN-494,5KWC</t>
  </si>
  <si>
    <t>DE LA SEUGNE</t>
  </si>
  <si>
    <t>443895</t>
  </si>
  <si>
    <t>426139,2</t>
  </si>
  <si>
    <t>17-PERIGNY-SOFINOX-86 KWC</t>
  </si>
  <si>
    <t>SOFINOX PROD</t>
  </si>
  <si>
    <t>68467,5</t>
  </si>
  <si>
    <t>24648,300000000003</t>
  </si>
  <si>
    <t>27-BREUX SUR AVRE-DOMAINE DE L'AVRE-9KWC</t>
  </si>
  <si>
    <t>LE DOMAINE DE L'AVRE</t>
  </si>
  <si>
    <t>12491,7</t>
  </si>
  <si>
    <t>4497</t>
  </si>
  <si>
    <t>27-LA HAYE DE CALLEVILLE-GAEC DE LA BOURDERIE-9KWC</t>
  </si>
  <si>
    <t>GAEC DE LA BOURDERIE</t>
  </si>
  <si>
    <t>27-LE THUIT DE L'OISON-ETRIER DU ROUMOIS 3KWC</t>
  </si>
  <si>
    <t>29-PLONEOUR LANVERN-SCI NJT 99,68KWC</t>
  </si>
  <si>
    <t xml:space="preserve">29-PLOUDALMEZEAU-GAEC DE KERSIMON 87KWC </t>
  </si>
  <si>
    <t>GAEC DE KERSIMON</t>
  </si>
  <si>
    <t>90050</t>
  </si>
  <si>
    <t>86448</t>
  </si>
  <si>
    <t xml:space="preserve">29-PLOUDALMEZEAU-GAEC DE KERSIMON 90KWC </t>
  </si>
  <si>
    <t>100109</t>
  </si>
  <si>
    <t>96104,64</t>
  </si>
  <si>
    <t>12013,08</t>
  </si>
  <si>
    <t>35-ARGENTRES DU PLESSIS-BIGNON 6KWC</t>
  </si>
  <si>
    <t>BRUNO BIGNON</t>
  </si>
  <si>
    <t>8741,7</t>
  </si>
  <si>
    <t>3147,01</t>
  </si>
  <si>
    <t>35-BRUZ-EVAIN JOUBERT-8,9kWc</t>
  </si>
  <si>
    <t>EVAIN JOUBERT</t>
  </si>
  <si>
    <t>37-COURCOUE-BLANC OLIVIER 9KWC</t>
  </si>
  <si>
    <t>LE PUITS DORE</t>
  </si>
  <si>
    <t>10875</t>
  </si>
  <si>
    <t>3915</t>
  </si>
  <si>
    <t>37-MONTLOUIS SUR LOIRE-CHRISTOPHE BERTHIER 499,735KWC</t>
  </si>
  <si>
    <t>373832,2</t>
  </si>
  <si>
    <t>37-ST QUENTIN SUR INDROIS-VRIGNAUD 232KWC</t>
  </si>
  <si>
    <t>160562,8</t>
  </si>
  <si>
    <t>37-YZEURES SUR CREUSE-RAVINET -11,57KWC</t>
  </si>
  <si>
    <t>Philippe RAVINET</t>
  </si>
  <si>
    <t>25184</t>
  </si>
  <si>
    <t>24176,64</t>
  </si>
  <si>
    <t>9066,24</t>
  </si>
  <si>
    <t>37-YZEURES SUR CREUSE-SAS COPAHO-11,57KWC</t>
  </si>
  <si>
    <t>COMPAGNIE PARISIENNE D'HOTELLERIE_x000D_</t>
  </si>
  <si>
    <t>37-YZEURES SUR CREUSE-SNC RELAIS DE LA MOTTE 26,255KWC</t>
  </si>
  <si>
    <t>SNC LE RELAIS DE LA MOTHE</t>
  </si>
  <si>
    <t>38496,2</t>
  </si>
  <si>
    <t>13858,63</t>
  </si>
  <si>
    <t>38-ST BARTHELEMY-INTERMARCHE 289,695KWC</t>
  </si>
  <si>
    <t>182508</t>
  </si>
  <si>
    <t>41-LA FERTE BEAUHARNAIS-GUEMON -6KWC</t>
  </si>
  <si>
    <t>JEAN-PIERRE GUEMON</t>
  </si>
  <si>
    <t>9575</t>
  </si>
  <si>
    <t>3447</t>
  </si>
  <si>
    <t>43-CRAPONNE SUR ARZON-CARROSSERIE DE L'ARZON-34KWC</t>
  </si>
  <si>
    <t>CARROSSERIE DE L'ARZON</t>
  </si>
  <si>
    <t>43442,67</t>
  </si>
  <si>
    <t>52131,200000000004</t>
  </si>
  <si>
    <t>50131,200000000004</t>
  </si>
  <si>
    <t>44-ISSE-SCEA GAUTREAU POIRIER-6,23KWC</t>
  </si>
  <si>
    <t>SCEA GAUTREAU POIRIER</t>
  </si>
  <si>
    <t>7916,67</t>
  </si>
  <si>
    <t>9500,07</t>
  </si>
  <si>
    <t>7850</t>
  </si>
  <si>
    <t>44-NANTES-GEORGES AERTES 6KWC</t>
  </si>
  <si>
    <t>GEORGES AERTS</t>
  </si>
  <si>
    <t>moitié</t>
  </si>
  <si>
    <t>44-ST MICHEL CHEF CHEF-HUCHET-6KWC</t>
  </si>
  <si>
    <t>GAETAN HUCHET</t>
  </si>
  <si>
    <t>3147</t>
  </si>
  <si>
    <t>0,8</t>
  </si>
  <si>
    <t>44-ST VIAUD-BOISSERPE 3KWC</t>
  </si>
  <si>
    <t>Gildas BOISSERPE</t>
  </si>
  <si>
    <t>5445,45</t>
  </si>
  <si>
    <t>5990,05</t>
  </si>
  <si>
    <t>5747,0185</t>
  </si>
  <si>
    <t>49-CORZE-STPA 240,3KWC</t>
  </si>
  <si>
    <t>172727</t>
  </si>
  <si>
    <t>49-CORZE-STPA 365,79KWC</t>
  </si>
  <si>
    <t>250578,5</t>
  </si>
  <si>
    <t>49-DOUE EN ANJOU-QUINCAILLERIE DOUESSINE-181,560KWC</t>
  </si>
  <si>
    <t>258508,8</t>
  </si>
  <si>
    <t>217147,4</t>
  </si>
  <si>
    <t>217147,396</t>
  </si>
  <si>
    <t>49-DOUE EN ANJOU-QUINCAILLERIE DOUESSINE-499,735KWC</t>
  </si>
  <si>
    <t>374801,3</t>
  </si>
  <si>
    <t>314833,05000000005</t>
  </si>
  <si>
    <t>314833,04600000003</t>
  </si>
  <si>
    <t>49-MORANNES SUR SARTHE DAUMERAY-SCI DE LA FONTAINE DE SUIE-9KWC</t>
  </si>
  <si>
    <t>SCI LA FONTAINE DE SUIE</t>
  </si>
  <si>
    <t>12075</t>
  </si>
  <si>
    <t>4347</t>
  </si>
  <si>
    <t>oK</t>
  </si>
  <si>
    <t>49-RIVES DU LOIR EN ANJOU-ECURIE AMP-312,835KWC</t>
  </si>
  <si>
    <t>ANNE MARIE POIRIER</t>
  </si>
  <si>
    <t>242546,3</t>
  </si>
  <si>
    <t>232844,15000000002</t>
  </si>
  <si>
    <t>49-SAUMUR-DELKO SAUMUR 58,74KWC</t>
  </si>
  <si>
    <t>44055</t>
  </si>
  <si>
    <t>49-SEVREMOINE-AKH 159,31KWC</t>
  </si>
  <si>
    <t>167663,2</t>
  </si>
  <si>
    <t>49-ST CHRISTOPHE DU BOIS-GUITTON OLIVIER 9KWC</t>
  </si>
  <si>
    <t>OLIVIER GUITTON</t>
  </si>
  <si>
    <t>50-AUVERS-GAEC DU MOULINET-99,680KW 1</t>
  </si>
  <si>
    <t>GAEC DU MOULINET</t>
  </si>
  <si>
    <t>72669,70000000001</t>
  </si>
  <si>
    <t>69762,9</t>
  </si>
  <si>
    <t>5304,17</t>
  </si>
  <si>
    <t>50-AUVERS-GAEC DU MOULINET-99,680KW 2</t>
  </si>
  <si>
    <t>92488,7</t>
  </si>
  <si>
    <t>33295,94</t>
  </si>
  <si>
    <t>50-GROSVILLE-GAUTIER THIERRY 5,785KWC</t>
  </si>
  <si>
    <t>Thierry GAUTIER</t>
  </si>
  <si>
    <t>11328,4</t>
  </si>
  <si>
    <t>4078,22</t>
  </si>
  <si>
    <t>50-MARIGNY LE LOZON-ROGER BERNARD 3KWC</t>
  </si>
  <si>
    <t>Roger BERNARD</t>
  </si>
  <si>
    <t>5718,2</t>
  </si>
  <si>
    <t>1887</t>
  </si>
  <si>
    <t>50-PERIERS-LEFORESTIER JEREMY-35,670KWC</t>
  </si>
  <si>
    <t>Jérémy Leforestier</t>
  </si>
  <si>
    <t>46371</t>
  </si>
  <si>
    <t>33387,119999999995</t>
  </si>
  <si>
    <t>4680</t>
  </si>
  <si>
    <t>50-ST AUBIN DE TERREGATTE-MOREL 4,45KWC</t>
  </si>
  <si>
    <t>CHRISTIAN MOREL</t>
  </si>
  <si>
    <t>6483,21</t>
  </si>
  <si>
    <t>2333,95</t>
  </si>
  <si>
    <t>50-ST GEORGES DE LA RIVIERE-GAEC DES COTTES-486,385KWC</t>
  </si>
  <si>
    <t>GAEC DES COTTES</t>
  </si>
  <si>
    <t>373708,8</t>
  </si>
  <si>
    <t>134535,16999999998</t>
  </si>
  <si>
    <t>50-ST PIERRE D'ARTHEGLISE-LERICHE BENJAMIN 17,8KWC</t>
  </si>
  <si>
    <t>Benjamin LERICHE</t>
  </si>
  <si>
    <t>28000</t>
  </si>
  <si>
    <t>3360</t>
  </si>
  <si>
    <t>50-YVETOT BOCAGE-GAEC LA HAULLE DE LYS 17,8KWC</t>
  </si>
  <si>
    <t>GAEC DE LA HAULLE DE LYS</t>
  </si>
  <si>
    <t>27000</t>
  </si>
  <si>
    <t>9720</t>
  </si>
  <si>
    <t>51-VRIGNY-SARL FONTBELLE-155,8KWC</t>
  </si>
  <si>
    <t>FONTBELLE</t>
  </si>
  <si>
    <t>135673,92</t>
  </si>
  <si>
    <t>162807,53999999998</t>
  </si>
  <si>
    <t>154666,6124</t>
  </si>
  <si>
    <t>53-LOUVERNE-PUBLIDECOR CAMELEON-76,54KWC</t>
  </si>
  <si>
    <t>PUBLI DECOR</t>
  </si>
  <si>
    <t>110217,6</t>
  </si>
  <si>
    <t>39678,34</t>
  </si>
  <si>
    <t>39678,335999999996</t>
  </si>
  <si>
    <t>56-MALESTROIT-GROUPE YCS-211,375KWC</t>
  </si>
  <si>
    <t>GROUPE YCS</t>
  </si>
  <si>
    <t>126825</t>
  </si>
  <si>
    <t>121752</t>
  </si>
  <si>
    <t>61-FLERS-SARL PAINT-231,4KWC</t>
  </si>
  <si>
    <t>SARL PAINT</t>
  </si>
  <si>
    <t>189726</t>
  </si>
  <si>
    <t>68301,36</t>
  </si>
  <si>
    <t>61-L'ORLAY L'ABBAYE-SCEA DU PERIER 35,6KWC</t>
  </si>
  <si>
    <t>61-LIUGE SUR MAIRE-EARL DES PETITES ROSES 499,735KWC</t>
  </si>
  <si>
    <t>EARL DES PETITES ROSES</t>
  </si>
  <si>
    <t>368884,3</t>
  </si>
  <si>
    <t>132798,35</t>
  </si>
  <si>
    <t>44266,12</t>
  </si>
  <si>
    <t>61-STE GAUBURGE STE COLOMBE-UNE FILANTE 99,68KWC</t>
  </si>
  <si>
    <t>UNE FILANTE</t>
  </si>
  <si>
    <t>90448</t>
  </si>
  <si>
    <t>10853,76</t>
  </si>
  <si>
    <t>61-ST AUBIN DE BONNEVAL-GAEC LA RENARDIERE 29,815KWC</t>
  </si>
  <si>
    <t>GAEC DE LA RENARDIERE</t>
  </si>
  <si>
    <t>41741</t>
  </si>
  <si>
    <t>15026,76</t>
  </si>
  <si>
    <t>61-ST BOMER LES FORGES-SILANDRE BRANDON 96KWC</t>
  </si>
  <si>
    <t>75945</t>
  </si>
  <si>
    <t>61-ST LEONARD DES PARCS-SCI LES ROUGES TERRES-414,295KWC</t>
  </si>
  <si>
    <t>SOCIETE D'ENTRAINEMENT LOUIS_x000D_
BAUDRON</t>
  </si>
  <si>
    <t>319641,3</t>
  </si>
  <si>
    <t>115070,87</t>
  </si>
  <si>
    <t>61-TOUROUVRE AU PERCHE-CYRIL LE FLOC H 28,035KWC</t>
  </si>
  <si>
    <t>CYRIL LE FLOC'H</t>
  </si>
  <si>
    <t>40739</t>
  </si>
  <si>
    <t>14666,04</t>
  </si>
  <si>
    <t>63-MURAT LE QUAIRE-DE FALVARD-100KWC</t>
  </si>
  <si>
    <t>Stéphane DE FALVARD</t>
  </si>
  <si>
    <t>88182,4</t>
  </si>
  <si>
    <t>84655,09</t>
  </si>
  <si>
    <t>84655,094</t>
  </si>
  <si>
    <t>63-PONTAUMUR-MON BRICO PONTAUMUR-121,040KWC</t>
  </si>
  <si>
    <t>90780</t>
  </si>
  <si>
    <t>76255,2</t>
  </si>
  <si>
    <t>63-ST ELOY LES MINES-MON BRICO SAINT ELOY LES MINES-118,370KWC</t>
  </si>
  <si>
    <t>88777,5</t>
  </si>
  <si>
    <t>101206,36</t>
  </si>
  <si>
    <t>66-AMELIE LES BAINS PALALDA-HOTEL LE CATALOGNE-41,800KWC</t>
  </si>
  <si>
    <t>GATARD LOCATION</t>
  </si>
  <si>
    <t>31372,5</t>
  </si>
  <si>
    <t>37647</t>
  </si>
  <si>
    <t>35764,66</t>
  </si>
  <si>
    <t>69-TASSIN LA DEMI LUNE-SIOL 69-42,275KWC</t>
  </si>
  <si>
    <t>SI DE L'OUEST LYONNAIS</t>
  </si>
  <si>
    <t>52336,3</t>
  </si>
  <si>
    <t>50242,85</t>
  </si>
  <si>
    <t>71-MONTCEAU LES MINES-CASINO 311,055KWC</t>
  </si>
  <si>
    <t>195965</t>
  </si>
  <si>
    <t>72-DOUILLET-EARL LANGLAIS-6KWC</t>
  </si>
  <si>
    <t>EARL LANGLAIS</t>
  </si>
  <si>
    <t>13061,25</t>
  </si>
  <si>
    <t>4702,0599999999995</t>
  </si>
  <si>
    <t>1000</t>
  </si>
  <si>
    <t>72-PRUILLE L EGUILLE-SARL PICHON FRERES 20,025KWC</t>
  </si>
  <si>
    <t>PICHON FRERES</t>
  </si>
  <si>
    <t>28523,75</t>
  </si>
  <si>
    <t>24114,260000000002</t>
  </si>
  <si>
    <t>3500</t>
  </si>
  <si>
    <t>72-VILLAINE SOUS LUCE-BRIERE JEAN YVES 3KWC</t>
  </si>
  <si>
    <t>74-DEMI QUARTIER-AUCHAN MEGEVE 269,67KWC</t>
  </si>
  <si>
    <t>169892</t>
  </si>
  <si>
    <t>79-BRESSUIRE-MON BRICO BRESSUIRE-200,250KWC</t>
  </si>
  <si>
    <t>150187,5</t>
  </si>
  <si>
    <t>171213,74</t>
  </si>
  <si>
    <t>126157,5</t>
  </si>
  <si>
    <t>79-CERIZAY-MON BRICO CERIZAY-170,88KWC</t>
  </si>
  <si>
    <t>128160</t>
  </si>
  <si>
    <t>146102,4</t>
  </si>
  <si>
    <t>107654,4</t>
  </si>
  <si>
    <t>79-CHEF BOUTONNE-MON BRICO CHEF BOUTONNE-124,600KWC</t>
  </si>
  <si>
    <t>93450</t>
  </si>
  <si>
    <t>78498</t>
  </si>
  <si>
    <t>44856</t>
  </si>
  <si>
    <t>79-COURLAY-LA COMBE MON BRICO-53,4KWC</t>
  </si>
  <si>
    <t>SIMON GATARD</t>
  </si>
  <si>
    <t>40050</t>
  </si>
  <si>
    <t>19224</t>
  </si>
  <si>
    <t>79-MONCOUTANT SUR SEVRE-MON BRICO MONCOUTANT-45,84KWC</t>
  </si>
  <si>
    <t>35518,25</t>
  </si>
  <si>
    <t>42621,899999999994</t>
  </si>
  <si>
    <t>34097,52</t>
  </si>
  <si>
    <t>79-MONCOUTANT SUR SEVRE-MON BRICO MONCOUTANT-72,980KWC</t>
  </si>
  <si>
    <t>54735</t>
  </si>
  <si>
    <t>62178,96</t>
  </si>
  <si>
    <t>62178,96000000001</t>
  </si>
  <si>
    <t>79-NIORT-SARL BIARDEAU 9KWC</t>
  </si>
  <si>
    <t>SOC BIARDEAU SA</t>
  </si>
  <si>
    <t>12641,130000000001</t>
  </si>
  <si>
    <t>4550,81</t>
  </si>
  <si>
    <t>0,7</t>
  </si>
  <si>
    <t>79-SAUZE VAUSSAIS-MON BRICO SAUZE VAUSSAIS-499,84KWC</t>
  </si>
  <si>
    <t>314835,26</t>
  </si>
  <si>
    <t>314835,256</t>
  </si>
  <si>
    <t>79-THOUARS-MON BRICO THOUARS-281,240KWC</t>
  </si>
  <si>
    <t>210930</t>
  </si>
  <si>
    <t>177181,2</t>
  </si>
  <si>
    <t>81-LAVAUR-103,685KWC</t>
  </si>
  <si>
    <t>67395,3</t>
  </si>
  <si>
    <t>85-BEAUVOIR SUR MER-UNISAP-409,64KWC S</t>
  </si>
  <si>
    <t>UNISAP</t>
  </si>
  <si>
    <t>271356</t>
  </si>
  <si>
    <t>195375,59999999998</t>
  </si>
  <si>
    <t>195375,6</t>
  </si>
  <si>
    <t>85-BEAUVOIR SUR MER-UNISAP-409,64KWC O</t>
  </si>
  <si>
    <t>306525</t>
  </si>
  <si>
    <t>220698</t>
  </si>
  <si>
    <t>85-CHANTONNAY-MON BRICO CHANTONNAY-339,090KWC</t>
  </si>
  <si>
    <t>254317,5</t>
  </si>
  <si>
    <t>213626,7</t>
  </si>
  <si>
    <t>85-FONTENAY LE COMTE-PRO BOIS-48KWC</t>
  </si>
  <si>
    <t>PRO BOIS</t>
  </si>
  <si>
    <t>55833,33</t>
  </si>
  <si>
    <t>67000</t>
  </si>
  <si>
    <t>59200</t>
  </si>
  <si>
    <t>85-LA CHATAIGNERAIE-MON BRICO LA CHATAIGNERAIE-239,410KWC</t>
  </si>
  <si>
    <t>179557,5</t>
  </si>
  <si>
    <t>150828,3</t>
  </si>
  <si>
    <t>86187,6</t>
  </si>
  <si>
    <t>Ok</t>
  </si>
  <si>
    <t>85-LES SABLES D OLONNE-CHATODIS-434,28KWC</t>
  </si>
  <si>
    <t>CHATODIS</t>
  </si>
  <si>
    <t>620000</t>
  </si>
  <si>
    <t>744000</t>
  </si>
  <si>
    <t>669600</t>
  </si>
  <si>
    <t>85-POUZAUGES-MON BRICO POUZAUGES-111,250KWC</t>
  </si>
  <si>
    <t>83437,5</t>
  </si>
  <si>
    <t>70087,5</t>
  </si>
  <si>
    <t>85-ST FULGENT-MON BRICO SAINT FULGENT-206,035KWC</t>
  </si>
  <si>
    <t>154526,3</t>
  </si>
  <si>
    <t>176159,96</t>
  </si>
  <si>
    <t>129802,08399999997</t>
  </si>
  <si>
    <t>86-LES ORMES-MON BRICO LES ORMES-363,565KWC</t>
  </si>
  <si>
    <t>272673,8</t>
  </si>
  <si>
    <t>229045,99000000002</t>
  </si>
  <si>
    <t>229045,994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</si>
</sst>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5">
    <font>
      <sz val="11"/>
      <color theme="1"/>
      <name val="Roboto Condensed"/>
      <family val="2"/>
      <scheme val="minor"/>
    </font>
    <font>
      <b/>
      <sz val="11"/>
      <color theme="0"/>
      <name val="Roboto Condensed"/>
      <scheme val="minor"/>
    </font>
    <font>
      <sz val="11"/>
      <color theme="1"/>
      <name val="Roboto Condensed"/>
      <family val="2"/>
      <scheme val="minor"/>
    </font>
    <font>
      <sz val="11"/>
      <color theme="1"/>
      <name val="Roboto Condensed"/>
      <scheme val="minor"/>
    </font>
    <font>
      <b/>
      <sz val="11"/>
      <color theme="7"/>
      <name val="Roboto Condensed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9" fontId="3" fillId="0" borderId="3" xfId="3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9" fontId="3" fillId="0" borderId="11" xfId="3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9" fontId="3" fillId="0" borderId="0" xfId="3" applyFont="1" applyBorder="1" applyAlignment="1">
      <alignment horizontal="center"/>
    </xf>
    <xf numFmtId="9" fontId="3" fillId="0" borderId="10" xfId="3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3" fillId="0" borderId="6" xfId="3" applyFont="1" applyBorder="1" applyAlignment="1">
      <alignment horizontal="center"/>
    </xf>
    <xf numFmtId="9" fontId="3" fillId="0" borderId="1" xfId="3" applyFont="1" applyBorder="1" applyAlignment="1">
      <alignment horizontal="center"/>
    </xf>
    <xf numFmtId="9" fontId="3" fillId="0" borderId="5" xfId="3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9" fontId="3" fillId="0" borderId="0" xfId="3" applyFont="1" applyAlignment="1">
      <alignment horizontal="center"/>
    </xf>
    <xf numFmtId="165" fontId="3" fillId="0" borderId="0" xfId="0" applyNumberFormat="1" applyFont="1" applyAlignment="1">
      <alignment horizontal="center"/>
    </xf>
    <xf numFmtId="44" fontId="1" fillId="3" borderId="7" xfId="2" applyFont="1" applyFill="1" applyBorder="1" applyAlignment="1">
      <alignment horizontal="center"/>
    </xf>
    <xf numFmtId="44" fontId="1" fillId="3" borderId="8" xfId="2" applyFont="1" applyFill="1" applyBorder="1" applyAlignment="1">
      <alignment horizontal="center"/>
    </xf>
    <xf numFmtId="44" fontId="1" fillId="3" borderId="9" xfId="2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ictor MICHENOT" id="{AB2F153E-FBE5-4CF9-BA6D-D7970BCFB6D7}" userId="S::vmichenot@hlp-audit.fr::5bb95357-ae86-40ce-bd50-088903729ca3" providerId="AD"/>
</personList>
</file>

<file path=xl/theme/theme1.xml><?xml version="1.0" encoding="utf-8"?>
<a:theme xmlns:a="http://schemas.openxmlformats.org/drawingml/2006/main" name="Thème_HLP">
  <a:themeElements>
    <a:clrScheme name="HLP Audit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C4D600"/>
      </a:accent1>
      <a:accent2>
        <a:srgbClr val="505759"/>
      </a:accent2>
      <a:accent3>
        <a:srgbClr val="5D285F"/>
      </a:accent3>
      <a:accent4>
        <a:srgbClr val="FFFFFF"/>
      </a:accent4>
      <a:accent5>
        <a:srgbClr val="FFFFFF"/>
      </a:accent5>
      <a:accent6>
        <a:srgbClr val="FFFFFF"/>
      </a:accent6>
      <a:hlink>
        <a:srgbClr val="0563C1"/>
      </a:hlink>
      <a:folHlink>
        <a:srgbClr val="954F72"/>
      </a:folHlink>
    </a:clrScheme>
    <a:fontScheme name="Roboto HLP">
      <a:majorFont>
        <a:latin typeface="Roboto Condensed"/>
        <a:ea typeface=""/>
        <a:cs typeface=""/>
      </a:majorFont>
      <a:minorFont>
        <a:latin typeface="Roboto Condense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5-10-15T13:02:32.58" personId="{AB2F153E-FBE5-4CF9-BA6D-D7970BCFB6D7}" id="{8632A4AB-2A20-4697-ABC8-4CB86B706E19}">
    <text>Dans contrat</text>
  </threadedComment>
  <threadedComment ref="D2" dT="2025-10-15T13:02:38.40" personId="{AB2F153E-FBE5-4CF9-BA6D-D7970BCFB6D7}" id="{43C629A2-3FF9-418C-AEFF-9FB9E2E7652D}">
    <text>Dans contrat</text>
  </threadedComment>
  <threadedComment ref="AH2" dT="2025-10-15T13:27:15.98" personId="{AB2F153E-FBE5-4CF9-BA6D-D7970BCFB6D7}" id="{61082CDD-3B7B-40E0-BBAF-A5BA6E17E96D}">
    <text>Dans votre comptabilité (le plus récent possible)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0"/>
  <sheetViews>
    <sheetView tabSelected="1" zoomScale="85" zoomScaleNormal="85" workbookViewId="0">
      <selection activeCell="C108" sqref="C108"/>
    </sheetView>
  </sheetViews>
  <sheetFormatPr defaultColWidth="8.85546875" defaultRowHeight="14.1"/>
  <cols>
    <col min="1" max="1" width="14.5703125" style="16" bestFit="1" customWidth="1"/>
    <col min="2" max="2" width="17" style="1" bestFit="1" customWidth="1"/>
    <col min="3" max="4" width="8.85546875" style="1"/>
    <col min="5" max="5" width="11" style="30" bestFit="1" customWidth="1"/>
    <col min="6" max="6" width="18.42578125" style="1" bestFit="1" customWidth="1"/>
    <col min="7" max="7" width="19.42578125" style="1" bestFit="1" customWidth="1"/>
    <col min="8" max="8" width="13.5703125" style="1" bestFit="1" customWidth="1"/>
    <col min="9" max="9" width="14.42578125" style="1" bestFit="1" customWidth="1"/>
    <col min="10" max="10" width="20.85546875" style="1" customWidth="1"/>
    <col min="11" max="13" width="16.5703125" style="30" customWidth="1"/>
    <col min="14" max="15" width="13.140625" style="19" customWidth="1"/>
    <col min="16" max="18" width="13.140625" style="21" customWidth="1"/>
    <col min="19" max="19" width="13.140625" style="19" customWidth="1"/>
    <col min="20" max="20" width="13.140625" style="30" customWidth="1"/>
    <col min="21" max="21" width="11.5703125" style="30" customWidth="1"/>
    <col min="22" max="22" width="10.42578125" style="30" customWidth="1"/>
    <col min="23" max="23" width="10.140625" style="30" customWidth="1"/>
    <col min="24" max="24" width="10" style="30" customWidth="1"/>
    <col min="25" max="27" width="8.85546875" style="30"/>
    <col min="28" max="28" width="14.5703125" style="30" bestFit="1" customWidth="1"/>
    <col min="29" max="29" width="21.5703125" style="30" bestFit="1" customWidth="1"/>
    <col min="30" max="30" width="18.42578125" style="30" bestFit="1" customWidth="1"/>
    <col min="31" max="33" width="11" style="1" customWidth="1"/>
    <col min="34" max="34" width="9.42578125" style="1" customWidth="1"/>
    <col min="35" max="16384" width="8.85546875" style="1"/>
  </cols>
  <sheetData>
    <row r="1" spans="1:34">
      <c r="A1" s="43" t="s">
        <v>0</v>
      </c>
      <c r="B1" s="44"/>
      <c r="C1" s="44"/>
      <c r="D1" s="44"/>
      <c r="E1" s="45"/>
      <c r="F1" s="40" t="s">
        <v>1</v>
      </c>
      <c r="G1" s="41"/>
      <c r="H1" s="41"/>
      <c r="I1" s="42"/>
      <c r="J1" s="38" t="s">
        <v>2</v>
      </c>
      <c r="K1" s="39"/>
      <c r="L1" s="40" t="s">
        <v>3</v>
      </c>
      <c r="M1" s="41"/>
      <c r="N1" s="41"/>
      <c r="O1" s="41"/>
      <c r="P1" s="41"/>
      <c r="Q1" s="41"/>
      <c r="R1" s="41"/>
      <c r="S1" s="42"/>
      <c r="T1" s="35" t="s">
        <v>4</v>
      </c>
      <c r="U1" s="36"/>
      <c r="V1" s="36"/>
      <c r="W1" s="36"/>
      <c r="X1" s="36"/>
      <c r="Y1" s="36"/>
      <c r="Z1" s="36"/>
      <c r="AA1" s="36"/>
      <c r="AB1" s="37"/>
      <c r="AC1" s="6" t="s">
        <v>5</v>
      </c>
      <c r="AD1" s="7" t="s">
        <v>6</v>
      </c>
      <c r="AE1" s="32" t="s">
        <v>7</v>
      </c>
      <c r="AF1" s="33"/>
      <c r="AG1" s="33"/>
      <c r="AH1" s="34"/>
    </row>
    <row r="2" spans="1:34" ht="77.45" customHeight="1">
      <c r="A2" s="2" t="s">
        <v>8</v>
      </c>
      <c r="B2" s="3" t="s">
        <v>9</v>
      </c>
      <c r="C2" s="3" t="s">
        <v>10</v>
      </c>
      <c r="D2" s="11" t="s">
        <v>11</v>
      </c>
      <c r="E2" s="8" t="s">
        <v>12</v>
      </c>
      <c r="F2" s="2" t="s">
        <v>13</v>
      </c>
      <c r="G2" s="11" t="s">
        <v>14</v>
      </c>
      <c r="H2" s="11" t="s">
        <v>15</v>
      </c>
      <c r="I2" s="8" t="s">
        <v>16</v>
      </c>
      <c r="J2" s="2" t="s">
        <v>17</v>
      </c>
      <c r="K2" s="4" t="s">
        <v>18</v>
      </c>
      <c r="L2" s="9" t="s">
        <v>19</v>
      </c>
      <c r="M2" s="4" t="s">
        <v>20</v>
      </c>
      <c r="N2" s="10" t="s">
        <v>21</v>
      </c>
      <c r="O2" s="4" t="s">
        <v>22</v>
      </c>
      <c r="P2" s="10" t="s">
        <v>23</v>
      </c>
      <c r="Q2" s="10" t="s">
        <v>24</v>
      </c>
      <c r="R2" s="10" t="s">
        <v>25</v>
      </c>
      <c r="S2" s="5" t="s">
        <v>26</v>
      </c>
      <c r="T2" s="4" t="s">
        <v>27</v>
      </c>
      <c r="U2" s="4" t="s">
        <v>28</v>
      </c>
      <c r="V2" s="4" t="s">
        <v>29</v>
      </c>
      <c r="W2" s="4" t="s">
        <v>30</v>
      </c>
      <c r="X2" s="4" t="s">
        <v>31</v>
      </c>
      <c r="Y2" s="4" t="s">
        <v>32</v>
      </c>
      <c r="Z2" s="4" t="s">
        <v>33</v>
      </c>
      <c r="AA2" s="4" t="s">
        <v>34</v>
      </c>
      <c r="AB2" s="5" t="s">
        <v>35</v>
      </c>
      <c r="AC2" s="4" t="s">
        <v>36</v>
      </c>
      <c r="AD2" s="4" t="s">
        <v>37</v>
      </c>
      <c r="AE2" s="9" t="s">
        <v>38</v>
      </c>
      <c r="AF2" s="4" t="s">
        <v>39</v>
      </c>
      <c r="AG2" s="4" t="s">
        <v>40</v>
      </c>
      <c r="AH2" s="5" t="s">
        <v>41</v>
      </c>
    </row>
    <row r="3" spans="1:34">
      <c r="A3" t="s">
        <v>42</v>
      </c>
      <c r="B3" t="s">
        <v>43</v>
      </c>
      <c r="C3" t="s">
        <v>44</v>
      </c>
      <c r="D3">
        <f t="shared" ref="D3:D66" si="0">C3*(1+E3)</f>
        <v>318798</v>
      </c>
      <c r="E3" t="s">
        <v>45</v>
      </c>
      <c r="F3" t="s">
        <v>46</v>
      </c>
      <c r="G3">
        <f t="shared" ref="G3:G66" si="1">IFERROR(F3*(1+E3),"")</f>
        <v>267790.31999999878</v>
      </c>
      <c r="H3">
        <f t="shared" ref="H3:H66" si="2">D3-G3</f>
        <v>51007.680000001215</v>
      </c>
      <c r="I3" t="str">
        <f t="shared" ref="I3:I66" si="3">IF(AND(D3="",G3="",H3=""),"",IF(D3-G3-H3=0,"OK","PB"))</f>
        <v>OK</v>
      </c>
      <c r="J3" t="s">
        <v>46</v>
      </c>
      <c r="K3">
        <f t="shared" ref="K3:K27" si="4">IFERROR(J3/D3,"")</f>
        <v>0.69999999999999685</v>
      </c>
      <c r="L3"/>
      <c r="M3"/>
      <c r="N3"/>
      <c r="O3"/>
      <c r="P3">
        <f t="shared" ref="P3:P66" si="5">IFERROR(C3*(L3/(1-O3)),"")</f>
        <v>0</v>
      </c>
      <c r="Q3">
        <f t="shared" ref="Q3:Q66" si="6">IFERROR(C3*(M3/(1-O3)),"")</f>
        <v>0</v>
      </c>
      <c r="R3">
        <f t="shared" ref="R3:R66" si="7">IFERROR(C3*(N3/(1-O3)),"")</f>
        <v>0</v>
      </c>
      <c r="S3">
        <f t="shared" ref="S3:S66" si="8">IFERROR(SUM(P3:R3)-C3,"")</f>
        <v>-265665</v>
      </c>
      <c r="T3" t="s">
        <v>47</v>
      </c>
      <c r="U3" t="s">
        <v>47</v>
      </c>
      <c r="V3" t="s">
        <v>48</v>
      </c>
      <c r="W3" t="s">
        <v>48</v>
      </c>
      <c r="X3" t="s">
        <v>49</v>
      </c>
      <c r="Y3" t="s">
        <v>49</v>
      </c>
      <c r="Z3" t="s">
        <v>49</v>
      </c>
      <c r="AA3" t="s">
        <v>49</v>
      </c>
      <c r="AB3">
        <f>IF(COUNTA(T3:AA3)=0,"",SUM(T3:AA3))</f>
        <v>0</v>
      </c>
      <c r="AC3"/>
      <c r="AD3"/>
      <c r="AE3">
        <f t="shared" ref="AE3:AE66" si="9">IFERROR(AB3*R3,"")</f>
        <v>0</v>
      </c>
      <c r="AF3">
        <f t="shared" ref="AF3:AG34" si="10">IFERROR(AC3*P3,"")</f>
        <v>0</v>
      </c>
      <c r="AG3">
        <f t="shared" si="10"/>
        <v>0</v>
      </c>
      <c r="AH3"/>
    </row>
    <row r="4" spans="1:34">
      <c r="A4" t="s">
        <v>50</v>
      </c>
      <c r="B4" t="s">
        <v>51</v>
      </c>
      <c r="C4" t="s">
        <v>52</v>
      </c>
      <c r="D4">
        <f t="shared" si="0"/>
        <v>114382.8</v>
      </c>
      <c r="E4" t="s">
        <v>45</v>
      </c>
      <c r="F4" t="s">
        <v>53</v>
      </c>
      <c r="G4">
        <f t="shared" si="1"/>
        <v>0</v>
      </c>
      <c r="H4">
        <f t="shared" si="2"/>
        <v>114382.8</v>
      </c>
      <c r="I4" t="str">
        <f t="shared" si="3"/>
        <v>OK</v>
      </c>
      <c r="J4" t="s">
        <v>53</v>
      </c>
      <c r="K4">
        <f t="shared" si="4"/>
        <v>0</v>
      </c>
      <c r="L4"/>
      <c r="M4"/>
      <c r="N4"/>
      <c r="O4"/>
      <c r="P4">
        <f t="shared" si="5"/>
        <v>0</v>
      </c>
      <c r="Q4">
        <f t="shared" si="6"/>
        <v>0</v>
      </c>
      <c r="R4">
        <f t="shared" si="7"/>
        <v>0</v>
      </c>
      <c r="S4">
        <f t="shared" si="8"/>
        <v>-95319</v>
      </c>
      <c r="T4" t="s">
        <v>48</v>
      </c>
      <c r="U4" t="s">
        <v>49</v>
      </c>
      <c r="V4" t="s">
        <v>49</v>
      </c>
      <c r="W4" t="s">
        <v>49</v>
      </c>
      <c r="X4" t="s">
        <v>49</v>
      </c>
      <c r="Y4" t="s">
        <v>49</v>
      </c>
      <c r="Z4" t="s">
        <v>49</v>
      </c>
      <c r="AA4" t="s">
        <v>49</v>
      </c>
      <c r="AB4">
        <f>IF(COUNTA(T4:AA4)=0,"",SUM(T4:AA4))</f>
        <v>0</v>
      </c>
      <c r="AC4"/>
      <c r="AD4"/>
      <c r="AE4">
        <f t="shared" si="9"/>
        <v>0</v>
      </c>
      <c r="AF4">
        <f t="shared" si="10"/>
        <v>0</v>
      </c>
      <c r="AG4">
        <f t="shared" si="10"/>
        <v>0</v>
      </c>
      <c r="AH4"/>
    </row>
    <row r="5" spans="1:34">
      <c r="A5" t="s">
        <v>54</v>
      </c>
      <c r="B5" t="s">
        <v>51</v>
      </c>
      <c r="C5" t="s">
        <v>55</v>
      </c>
      <c r="D5">
        <f t="shared" si="0"/>
        <v>122456.87999999999</v>
      </c>
      <c r="E5" t="s">
        <v>45</v>
      </c>
      <c r="F5" t="s">
        <v>53</v>
      </c>
      <c r="G5">
        <f t="shared" si="1"/>
        <v>0</v>
      </c>
      <c r="H5">
        <f t="shared" si="2"/>
        <v>122456.87999999999</v>
      </c>
      <c r="I5" t="str">
        <f t="shared" si="3"/>
        <v>OK</v>
      </c>
      <c r="J5" t="s">
        <v>53</v>
      </c>
      <c r="K5">
        <f t="shared" si="4"/>
        <v>0</v>
      </c>
      <c r="L5"/>
      <c r="M5"/>
      <c r="N5"/>
      <c r="O5"/>
      <c r="P5">
        <f t="shared" si="5"/>
        <v>0</v>
      </c>
      <c r="Q5">
        <f t="shared" si="6"/>
        <v>0</v>
      </c>
      <c r="R5">
        <f t="shared" si="7"/>
        <v>0</v>
      </c>
      <c r="S5">
        <f t="shared" si="8"/>
        <v>-102047.4</v>
      </c>
      <c r="T5" t="s">
        <v>48</v>
      </c>
      <c r="U5" t="s">
        <v>49</v>
      </c>
      <c r="V5" t="s">
        <v>49</v>
      </c>
      <c r="W5" t="s">
        <v>49</v>
      </c>
      <c r="X5" t="s">
        <v>49</v>
      </c>
      <c r="Y5" t="s">
        <v>49</v>
      </c>
      <c r="Z5" t="s">
        <v>49</v>
      </c>
      <c r="AA5" t="s">
        <v>49</v>
      </c>
      <c r="AB5"/>
      <c r="AC5"/>
      <c r="AD5"/>
      <c r="AE5">
        <f t="shared" si="9"/>
        <v>0</v>
      </c>
      <c r="AF5">
        <f t="shared" si="10"/>
        <v>0</v>
      </c>
      <c r="AG5">
        <f t="shared" si="10"/>
        <v>0</v>
      </c>
      <c r="AH5"/>
    </row>
    <row r="6" spans="1:34">
      <c r="A6" t="s">
        <v>56</v>
      </c>
      <c r="B6" t="s">
        <v>51</v>
      </c>
      <c r="C6" t="s">
        <v>57</v>
      </c>
      <c r="D6">
        <f t="shared" si="0"/>
        <v>682836.96000000008</v>
      </c>
      <c r="E6" t="s">
        <v>45</v>
      </c>
      <c r="F6" t="s">
        <v>53</v>
      </c>
      <c r="G6">
        <f t="shared" si="1"/>
        <v>0</v>
      </c>
      <c r="H6">
        <f t="shared" si="2"/>
        <v>682836.96000000008</v>
      </c>
      <c r="I6" t="str">
        <f t="shared" si="3"/>
        <v>OK</v>
      </c>
      <c r="J6" t="s">
        <v>53</v>
      </c>
      <c r="K6">
        <f t="shared" si="4"/>
        <v>0</v>
      </c>
      <c r="L6"/>
      <c r="M6"/>
      <c r="N6"/>
      <c r="O6"/>
      <c r="P6">
        <f t="shared" si="5"/>
        <v>0</v>
      </c>
      <c r="Q6">
        <f t="shared" si="6"/>
        <v>0</v>
      </c>
      <c r="R6">
        <f t="shared" si="7"/>
        <v>0</v>
      </c>
      <c r="S6">
        <f t="shared" si="8"/>
        <v>-569030.80000000005</v>
      </c>
      <c r="T6" t="s">
        <v>48</v>
      </c>
      <c r="U6" t="s">
        <v>49</v>
      </c>
      <c r="V6" t="s">
        <v>49</v>
      </c>
      <c r="W6" t="s">
        <v>49</v>
      </c>
      <c r="X6" t="s">
        <v>49</v>
      </c>
      <c r="Y6" t="s">
        <v>49</v>
      </c>
      <c r="Z6" t="s">
        <v>49</v>
      </c>
      <c r="AA6" t="s">
        <v>49</v>
      </c>
      <c r="AB6">
        <f t="shared" ref="AB6:AB27" si="11">IF(COUNTA(T6:AA6)=0,"",SUM(T6:AA6))</f>
        <v>0</v>
      </c>
      <c r="AC6"/>
      <c r="AD6"/>
      <c r="AE6">
        <f t="shared" si="9"/>
        <v>0</v>
      </c>
      <c r="AF6">
        <f t="shared" si="10"/>
        <v>0</v>
      </c>
      <c r="AG6">
        <f t="shared" si="10"/>
        <v>0</v>
      </c>
      <c r="AH6"/>
    </row>
    <row r="7" spans="1:34">
      <c r="A7" t="s">
        <v>58</v>
      </c>
      <c r="B7" t="s">
        <v>51</v>
      </c>
      <c r="C7" t="s">
        <v>59</v>
      </c>
      <c r="D7">
        <f t="shared" si="0"/>
        <v>46644</v>
      </c>
      <c r="E7" t="s">
        <v>45</v>
      </c>
      <c r="F7" t="s">
        <v>53</v>
      </c>
      <c r="G7">
        <f t="shared" si="1"/>
        <v>0</v>
      </c>
      <c r="H7">
        <f t="shared" si="2"/>
        <v>46644</v>
      </c>
      <c r="I7" t="str">
        <f t="shared" si="3"/>
        <v>OK</v>
      </c>
      <c r="J7" t="s">
        <v>53</v>
      </c>
      <c r="K7">
        <f t="shared" si="4"/>
        <v>0</v>
      </c>
      <c r="L7"/>
      <c r="M7"/>
      <c r="N7"/>
      <c r="O7"/>
      <c r="P7">
        <f t="shared" si="5"/>
        <v>0</v>
      </c>
      <c r="Q7">
        <f t="shared" si="6"/>
        <v>0</v>
      </c>
      <c r="R7">
        <f t="shared" si="7"/>
        <v>0</v>
      </c>
      <c r="S7">
        <f t="shared" si="8"/>
        <v>-38870</v>
      </c>
      <c r="T7" t="s">
        <v>49</v>
      </c>
      <c r="U7" t="s">
        <v>49</v>
      </c>
      <c r="V7" t="s">
        <v>49</v>
      </c>
      <c r="W7" t="s">
        <v>49</v>
      </c>
      <c r="X7" t="s">
        <v>49</v>
      </c>
      <c r="Y7" t="s">
        <v>49</v>
      </c>
      <c r="Z7" t="s">
        <v>49</v>
      </c>
      <c r="AA7" t="s">
        <v>49</v>
      </c>
      <c r="AB7">
        <f t="shared" si="11"/>
        <v>0</v>
      </c>
      <c r="AC7"/>
      <c r="AD7"/>
      <c r="AE7">
        <f t="shared" si="9"/>
        <v>0</v>
      </c>
      <c r="AF7">
        <f t="shared" si="10"/>
        <v>0</v>
      </c>
      <c r="AG7">
        <f t="shared" si="10"/>
        <v>0</v>
      </c>
      <c r="AH7"/>
    </row>
    <row r="8" spans="1:34">
      <c r="A8" t="s">
        <v>60</v>
      </c>
      <c r="B8" t="s">
        <v>51</v>
      </c>
      <c r="C8" t="s">
        <v>61</v>
      </c>
      <c r="D8">
        <f t="shared" si="0"/>
        <v>5990.05</v>
      </c>
      <c r="E8" t="s">
        <v>62</v>
      </c>
      <c r="F8" t="s">
        <v>53</v>
      </c>
      <c r="G8">
        <f t="shared" si="1"/>
        <v>0</v>
      </c>
      <c r="H8">
        <f t="shared" si="2"/>
        <v>5990.05</v>
      </c>
      <c r="I8" t="str">
        <f t="shared" si="3"/>
        <v>OK</v>
      </c>
      <c r="J8" t="s">
        <v>53</v>
      </c>
      <c r="K8">
        <f t="shared" si="4"/>
        <v>0</v>
      </c>
      <c r="L8"/>
      <c r="M8"/>
      <c r="N8"/>
      <c r="O8"/>
      <c r="P8">
        <f t="shared" si="5"/>
        <v>0</v>
      </c>
      <c r="Q8">
        <f t="shared" si="6"/>
        <v>0</v>
      </c>
      <c r="R8">
        <f t="shared" si="7"/>
        <v>0</v>
      </c>
      <c r="S8">
        <f t="shared" si="8"/>
        <v>-5445.5</v>
      </c>
      <c r="T8" t="s">
        <v>49</v>
      </c>
      <c r="U8" t="s">
        <v>49</v>
      </c>
      <c r="V8" t="s">
        <v>49</v>
      </c>
      <c r="W8" t="s">
        <v>49</v>
      </c>
      <c r="X8" t="s">
        <v>49</v>
      </c>
      <c r="Y8" t="s">
        <v>49</v>
      </c>
      <c r="Z8" t="s">
        <v>49</v>
      </c>
      <c r="AA8" t="s">
        <v>49</v>
      </c>
      <c r="AB8">
        <f t="shared" si="11"/>
        <v>0</v>
      </c>
      <c r="AC8"/>
      <c r="AD8"/>
      <c r="AE8">
        <f t="shared" si="9"/>
        <v>0</v>
      </c>
      <c r="AF8">
        <f t="shared" si="10"/>
        <v>0</v>
      </c>
      <c r="AG8">
        <f t="shared" si="10"/>
        <v>0</v>
      </c>
      <c r="AH8"/>
    </row>
    <row r="9" spans="1:34">
      <c r="A9" t="s">
        <v>63</v>
      </c>
      <c r="B9" t="s">
        <v>64</v>
      </c>
      <c r="C9" t="s">
        <v>65</v>
      </c>
      <c r="D9">
        <f t="shared" si="0"/>
        <v>53185.560000000005</v>
      </c>
      <c r="E9" t="s">
        <v>45</v>
      </c>
      <c r="F9" t="s">
        <v>66</v>
      </c>
      <c r="G9">
        <f t="shared" si="1"/>
        <v>51057.335999999996</v>
      </c>
      <c r="H9">
        <f t="shared" si="2"/>
        <v>2128.2240000000093</v>
      </c>
      <c r="I9" t="str">
        <f t="shared" si="3"/>
        <v>OK</v>
      </c>
      <c r="J9" t="s">
        <v>66</v>
      </c>
      <c r="K9">
        <f t="shared" si="4"/>
        <v>0.79998744019993384</v>
      </c>
      <c r="L9"/>
      <c r="M9"/>
      <c r="N9"/>
      <c r="O9"/>
      <c r="P9">
        <f t="shared" si="5"/>
        <v>0</v>
      </c>
      <c r="Q9">
        <f t="shared" si="6"/>
        <v>0</v>
      </c>
      <c r="R9">
        <f t="shared" si="7"/>
        <v>0</v>
      </c>
      <c r="S9">
        <f t="shared" si="8"/>
        <v>-44321.3</v>
      </c>
      <c r="T9" t="s">
        <v>48</v>
      </c>
      <c r="U9" t="s">
        <v>48</v>
      </c>
      <c r="V9" t="s">
        <v>48</v>
      </c>
      <c r="W9" t="s">
        <v>48</v>
      </c>
      <c r="X9" t="s">
        <v>48</v>
      </c>
      <c r="Y9" t="s">
        <v>48</v>
      </c>
      <c r="Z9" t="s">
        <v>49</v>
      </c>
      <c r="AA9" t="s">
        <v>49</v>
      </c>
      <c r="AB9">
        <f t="shared" si="11"/>
        <v>0</v>
      </c>
      <c r="AC9"/>
      <c r="AD9"/>
      <c r="AE9">
        <f t="shared" si="9"/>
        <v>0</v>
      </c>
      <c r="AF9">
        <f t="shared" si="10"/>
        <v>0</v>
      </c>
      <c r="AG9">
        <f t="shared" si="10"/>
        <v>0</v>
      </c>
      <c r="AH9"/>
    </row>
    <row r="10" spans="1:34">
      <c r="A10" t="s">
        <v>67</v>
      </c>
      <c r="B10" t="s">
        <v>68</v>
      </c>
      <c r="C10" t="s">
        <v>69</v>
      </c>
      <c r="D10">
        <f t="shared" si="0"/>
        <v>45480</v>
      </c>
      <c r="E10" t="s">
        <v>45</v>
      </c>
      <c r="F10" t="s">
        <v>70</v>
      </c>
      <c r="G10">
        <f t="shared" si="1"/>
        <v>43660.799999999996</v>
      </c>
      <c r="H10">
        <f t="shared" si="2"/>
        <v>1819.2000000000044</v>
      </c>
      <c r="I10" t="str">
        <f t="shared" si="3"/>
        <v>OK</v>
      </c>
      <c r="J10" t="s">
        <v>53</v>
      </c>
      <c r="K10">
        <f t="shared" si="4"/>
        <v>0</v>
      </c>
      <c r="L10"/>
      <c r="M10"/>
      <c r="N10"/>
      <c r="O10"/>
      <c r="P10">
        <f t="shared" si="5"/>
        <v>0</v>
      </c>
      <c r="Q10">
        <f t="shared" si="6"/>
        <v>0</v>
      </c>
      <c r="R10">
        <f t="shared" si="7"/>
        <v>0</v>
      </c>
      <c r="S10">
        <f t="shared" si="8"/>
        <v>-37900</v>
      </c>
      <c r="T10" t="s">
        <v>48</v>
      </c>
      <c r="U10" t="s">
        <v>48</v>
      </c>
      <c r="V10" t="s">
        <v>48</v>
      </c>
      <c r="W10" t="s">
        <v>48</v>
      </c>
      <c r="X10" t="s">
        <v>49</v>
      </c>
      <c r="Y10" t="s">
        <v>49</v>
      </c>
      <c r="Z10" t="s">
        <v>49</v>
      </c>
      <c r="AA10" t="s">
        <v>49</v>
      </c>
      <c r="AB10">
        <f t="shared" si="11"/>
        <v>0</v>
      </c>
      <c r="AC10"/>
      <c r="AD10"/>
      <c r="AE10">
        <f t="shared" si="9"/>
        <v>0</v>
      </c>
      <c r="AF10">
        <f t="shared" si="10"/>
        <v>0</v>
      </c>
      <c r="AG10">
        <f t="shared" si="10"/>
        <v>0</v>
      </c>
      <c r="AH10"/>
    </row>
    <row r="11" spans="1:34">
      <c r="A11" t="s">
        <v>71</v>
      </c>
      <c r="B11" t="s">
        <v>68</v>
      </c>
      <c r="C11" t="s">
        <v>69</v>
      </c>
      <c r="D11">
        <f t="shared" si="0"/>
        <v>45480</v>
      </c>
      <c r="E11" t="s">
        <v>45</v>
      </c>
      <c r="F11" t="s">
        <v>72</v>
      </c>
      <c r="G11">
        <f t="shared" si="1"/>
        <v>16372.8</v>
      </c>
      <c r="H11">
        <f t="shared" si="2"/>
        <v>29107.200000000001</v>
      </c>
      <c r="I11" t="str">
        <f t="shared" si="3"/>
        <v>OK</v>
      </c>
      <c r="J11" t="s">
        <v>53</v>
      </c>
      <c r="K11">
        <f t="shared" si="4"/>
        <v>0</v>
      </c>
      <c r="L11"/>
      <c r="M11"/>
      <c r="N11"/>
      <c r="O11"/>
      <c r="P11">
        <f t="shared" si="5"/>
        <v>0</v>
      </c>
      <c r="Q11">
        <f t="shared" si="6"/>
        <v>0</v>
      </c>
      <c r="R11">
        <f t="shared" si="7"/>
        <v>0</v>
      </c>
      <c r="S11">
        <f t="shared" si="8"/>
        <v>-37900</v>
      </c>
      <c r="T11" t="s">
        <v>48</v>
      </c>
      <c r="U11" t="s">
        <v>48</v>
      </c>
      <c r="V11" t="s">
        <v>48</v>
      </c>
      <c r="W11" t="s">
        <v>48</v>
      </c>
      <c r="X11" t="s">
        <v>49</v>
      </c>
      <c r="Y11" t="s">
        <v>49</v>
      </c>
      <c r="Z11" t="s">
        <v>49</v>
      </c>
      <c r="AA11" t="s">
        <v>49</v>
      </c>
      <c r="AB11">
        <f t="shared" si="11"/>
        <v>0</v>
      </c>
      <c r="AC11"/>
      <c r="AD11"/>
      <c r="AE11">
        <f t="shared" si="9"/>
        <v>0</v>
      </c>
      <c r="AF11">
        <f t="shared" si="10"/>
        <v>0</v>
      </c>
      <c r="AG11">
        <f t="shared" si="10"/>
        <v>0</v>
      </c>
      <c r="AH11"/>
    </row>
    <row r="12" spans="1:34">
      <c r="A12" t="s">
        <v>73</v>
      </c>
      <c r="B12" t="s">
        <v>51</v>
      </c>
      <c r="C12" t="s">
        <v>74</v>
      </c>
      <c r="D12">
        <f t="shared" si="0"/>
        <v>94176</v>
      </c>
      <c r="E12" t="s">
        <v>45</v>
      </c>
      <c r="F12" t="s">
        <v>75</v>
      </c>
      <c r="G12">
        <f t="shared" si="1"/>
        <v>11301.12</v>
      </c>
      <c r="H12">
        <f t="shared" si="2"/>
        <v>82874.880000000005</v>
      </c>
      <c r="I12" t="str">
        <f t="shared" si="3"/>
        <v>OK</v>
      </c>
      <c r="J12" t="s">
        <v>53</v>
      </c>
      <c r="K12">
        <f t="shared" si="4"/>
        <v>0</v>
      </c>
      <c r="L12"/>
      <c r="M12"/>
      <c r="N12"/>
      <c r="O12"/>
      <c r="P12">
        <f t="shared" si="5"/>
        <v>0</v>
      </c>
      <c r="Q12">
        <f t="shared" si="6"/>
        <v>0</v>
      </c>
      <c r="R12">
        <f t="shared" si="7"/>
        <v>0</v>
      </c>
      <c r="S12">
        <f t="shared" si="8"/>
        <v>-78480</v>
      </c>
      <c r="T12" t="s">
        <v>47</v>
      </c>
      <c r="U12" t="s">
        <v>47</v>
      </c>
      <c r="V12" t="s">
        <v>47</v>
      </c>
      <c r="W12" t="s">
        <v>49</v>
      </c>
      <c r="X12" t="s">
        <v>49</v>
      </c>
      <c r="Y12" t="s">
        <v>49</v>
      </c>
      <c r="Z12" t="s">
        <v>49</v>
      </c>
      <c r="AA12" t="s">
        <v>49</v>
      </c>
      <c r="AB12">
        <f t="shared" si="11"/>
        <v>0</v>
      </c>
      <c r="AC12"/>
      <c r="AD12"/>
      <c r="AE12">
        <f t="shared" si="9"/>
        <v>0</v>
      </c>
      <c r="AF12">
        <f t="shared" si="10"/>
        <v>0</v>
      </c>
      <c r="AG12">
        <f t="shared" si="10"/>
        <v>0</v>
      </c>
      <c r="AH12"/>
    </row>
    <row r="13" spans="1:34">
      <c r="A13" t="s">
        <v>76</v>
      </c>
      <c r="B13" t="s">
        <v>77</v>
      </c>
      <c r="C13" t="s">
        <v>78</v>
      </c>
      <c r="D13">
        <f t="shared" si="0"/>
        <v>233155.44</v>
      </c>
      <c r="E13" t="s">
        <v>45</v>
      </c>
      <c r="F13" t="s">
        <v>79</v>
      </c>
      <c r="G13">
        <f t="shared" si="1"/>
        <v>223829.22</v>
      </c>
      <c r="H13">
        <f t="shared" si="2"/>
        <v>9326.2200000000012</v>
      </c>
      <c r="I13" t="str">
        <f t="shared" si="3"/>
        <v>OK</v>
      </c>
      <c r="J13" t="s">
        <v>79</v>
      </c>
      <c r="K13">
        <f t="shared" si="4"/>
        <v>0.7999999914220316</v>
      </c>
      <c r="L13"/>
      <c r="M13"/>
      <c r="N13"/>
      <c r="O13"/>
      <c r="P13">
        <f t="shared" si="5"/>
        <v>0</v>
      </c>
      <c r="Q13">
        <f t="shared" si="6"/>
        <v>0</v>
      </c>
      <c r="R13">
        <f t="shared" si="7"/>
        <v>0</v>
      </c>
      <c r="S13">
        <f t="shared" si="8"/>
        <v>-194296.2</v>
      </c>
      <c r="T13" t="s">
        <v>47</v>
      </c>
      <c r="U13" t="s">
        <v>47</v>
      </c>
      <c r="V13" t="s">
        <v>47</v>
      </c>
      <c r="W13" t="s">
        <v>47</v>
      </c>
      <c r="X13" t="s">
        <v>49</v>
      </c>
      <c r="Y13" t="s">
        <v>49</v>
      </c>
      <c r="Z13" t="s">
        <v>49</v>
      </c>
      <c r="AA13" t="s">
        <v>49</v>
      </c>
      <c r="AB13">
        <f t="shared" si="11"/>
        <v>0</v>
      </c>
      <c r="AC13"/>
      <c r="AD13"/>
      <c r="AE13">
        <f t="shared" si="9"/>
        <v>0</v>
      </c>
      <c r="AF13">
        <f t="shared" si="10"/>
        <v>0</v>
      </c>
      <c r="AG13">
        <f t="shared" si="10"/>
        <v>0</v>
      </c>
      <c r="AH13"/>
    </row>
    <row r="14" spans="1:34">
      <c r="A14" t="s">
        <v>80</v>
      </c>
      <c r="B14" t="s">
        <v>81</v>
      </c>
      <c r="C14" t="s">
        <v>82</v>
      </c>
      <c r="D14">
        <f t="shared" si="0"/>
        <v>32546.399999999998</v>
      </c>
      <c r="E14" t="s">
        <v>45</v>
      </c>
      <c r="F14" t="s">
        <v>83</v>
      </c>
      <c r="G14">
        <f t="shared" si="1"/>
        <v>3905.5679999999998</v>
      </c>
      <c r="H14">
        <f t="shared" si="2"/>
        <v>28640.831999999999</v>
      </c>
      <c r="I14" t="str">
        <f t="shared" si="3"/>
        <v>OK</v>
      </c>
      <c r="J14" t="s">
        <v>53</v>
      </c>
      <c r="K14">
        <f t="shared" si="4"/>
        <v>0</v>
      </c>
      <c r="L14"/>
      <c r="M14"/>
      <c r="N14"/>
      <c r="O14"/>
      <c r="P14">
        <f t="shared" si="5"/>
        <v>0</v>
      </c>
      <c r="Q14">
        <f t="shared" si="6"/>
        <v>0</v>
      </c>
      <c r="R14">
        <f t="shared" si="7"/>
        <v>0</v>
      </c>
      <c r="S14">
        <f t="shared" si="8"/>
        <v>-27122</v>
      </c>
      <c r="T14" t="s">
        <v>47</v>
      </c>
      <c r="U14" t="s">
        <v>49</v>
      </c>
      <c r="V14" t="s">
        <v>49</v>
      </c>
      <c r="W14" t="s">
        <v>49</v>
      </c>
      <c r="X14" t="s">
        <v>49</v>
      </c>
      <c r="Y14" t="s">
        <v>49</v>
      </c>
      <c r="Z14" t="s">
        <v>49</v>
      </c>
      <c r="AA14" t="s">
        <v>49</v>
      </c>
      <c r="AB14">
        <f t="shared" si="11"/>
        <v>0</v>
      </c>
      <c r="AC14"/>
      <c r="AD14"/>
      <c r="AE14">
        <f t="shared" si="9"/>
        <v>0</v>
      </c>
      <c r="AF14">
        <f t="shared" si="10"/>
        <v>0</v>
      </c>
      <c r="AG14">
        <f t="shared" si="10"/>
        <v>0</v>
      </c>
      <c r="AH14"/>
    </row>
    <row r="15" spans="1:34">
      <c r="A15" t="s">
        <v>84</v>
      </c>
      <c r="B15" t="s">
        <v>85</v>
      </c>
      <c r="C15" t="s">
        <v>86</v>
      </c>
      <c r="D15">
        <f t="shared" si="0"/>
        <v>40200</v>
      </c>
      <c r="E15" t="s">
        <v>45</v>
      </c>
      <c r="F15" t="s">
        <v>87</v>
      </c>
      <c r="G15">
        <f t="shared" si="1"/>
        <v>14472</v>
      </c>
      <c r="H15">
        <f t="shared" si="2"/>
        <v>25728</v>
      </c>
      <c r="I15" t="str">
        <f t="shared" si="3"/>
        <v>OK</v>
      </c>
      <c r="J15" t="s">
        <v>88</v>
      </c>
      <c r="K15">
        <f t="shared" si="4"/>
        <v>0.12437810945273632</v>
      </c>
      <c r="L15"/>
      <c r="M15"/>
      <c r="N15"/>
      <c r="O15"/>
      <c r="P15">
        <f t="shared" si="5"/>
        <v>0</v>
      </c>
      <c r="Q15">
        <f t="shared" si="6"/>
        <v>0</v>
      </c>
      <c r="R15">
        <f t="shared" si="7"/>
        <v>0</v>
      </c>
      <c r="S15">
        <f t="shared" si="8"/>
        <v>-33500</v>
      </c>
      <c r="T15" t="s">
        <v>47</v>
      </c>
      <c r="U15" t="s">
        <v>47</v>
      </c>
      <c r="V15" t="s">
        <v>47</v>
      </c>
      <c r="W15" t="s">
        <v>49</v>
      </c>
      <c r="X15" t="s">
        <v>49</v>
      </c>
      <c r="Y15" t="s">
        <v>49</v>
      </c>
      <c r="Z15" t="s">
        <v>49</v>
      </c>
      <c r="AA15" t="s">
        <v>49</v>
      </c>
      <c r="AB15">
        <f t="shared" si="11"/>
        <v>0</v>
      </c>
      <c r="AC15"/>
      <c r="AD15"/>
      <c r="AE15">
        <f t="shared" si="9"/>
        <v>0</v>
      </c>
      <c r="AF15">
        <f t="shared" si="10"/>
        <v>0</v>
      </c>
      <c r="AG15">
        <f t="shared" si="10"/>
        <v>0</v>
      </c>
      <c r="AH15"/>
    </row>
    <row r="16" spans="1:34">
      <c r="A16" t="s">
        <v>89</v>
      </c>
      <c r="B16" t="s">
        <v>85</v>
      </c>
      <c r="C16" t="s">
        <v>90</v>
      </c>
      <c r="D16">
        <f t="shared" si="0"/>
        <v>93375</v>
      </c>
      <c r="E16" t="s">
        <v>45</v>
      </c>
      <c r="F16" t="s">
        <v>91</v>
      </c>
      <c r="G16">
        <f t="shared" si="1"/>
        <v>11205</v>
      </c>
      <c r="H16">
        <f t="shared" si="2"/>
        <v>82170</v>
      </c>
      <c r="I16" t="str">
        <f t="shared" si="3"/>
        <v>OK</v>
      </c>
      <c r="J16" t="s">
        <v>53</v>
      </c>
      <c r="K16">
        <f t="shared" si="4"/>
        <v>0</v>
      </c>
      <c r="L16"/>
      <c r="M16"/>
      <c r="N16"/>
      <c r="O16"/>
      <c r="P16">
        <f t="shared" si="5"/>
        <v>0</v>
      </c>
      <c r="Q16">
        <f t="shared" si="6"/>
        <v>0</v>
      </c>
      <c r="R16">
        <f t="shared" si="7"/>
        <v>0</v>
      </c>
      <c r="S16">
        <f t="shared" si="8"/>
        <v>-77812.5</v>
      </c>
      <c r="T16" t="s">
        <v>47</v>
      </c>
      <c r="U16" t="s">
        <v>47</v>
      </c>
      <c r="V16" t="s">
        <v>47</v>
      </c>
      <c r="W16" t="s">
        <v>49</v>
      </c>
      <c r="X16" t="s">
        <v>49</v>
      </c>
      <c r="Y16" t="s">
        <v>49</v>
      </c>
      <c r="Z16" t="s">
        <v>49</v>
      </c>
      <c r="AA16" t="s">
        <v>49</v>
      </c>
      <c r="AB16">
        <f t="shared" si="11"/>
        <v>0</v>
      </c>
      <c r="AC16"/>
      <c r="AD16"/>
      <c r="AE16">
        <f t="shared" si="9"/>
        <v>0</v>
      </c>
      <c r="AF16">
        <f t="shared" si="10"/>
        <v>0</v>
      </c>
      <c r="AG16">
        <f t="shared" si="10"/>
        <v>0</v>
      </c>
      <c r="AH16"/>
    </row>
    <row r="17" spans="1:34">
      <c r="A17" t="s">
        <v>92</v>
      </c>
      <c r="B17" t="s">
        <v>93</v>
      </c>
      <c r="C17" t="s">
        <v>94</v>
      </c>
      <c r="D17">
        <f t="shared" si="0"/>
        <v>194078.75999999998</v>
      </c>
      <c r="E17" t="s">
        <v>45</v>
      </c>
      <c r="F17" t="s">
        <v>95</v>
      </c>
      <c r="G17">
        <f t="shared" si="1"/>
        <v>69868.30799999999</v>
      </c>
      <c r="H17">
        <f t="shared" si="2"/>
        <v>124210.45199999999</v>
      </c>
      <c r="I17" t="str">
        <f t="shared" si="3"/>
        <v>OK</v>
      </c>
      <c r="J17" t="s">
        <v>53</v>
      </c>
      <c r="K17">
        <f t="shared" si="4"/>
        <v>0</v>
      </c>
      <c r="L17"/>
      <c r="M17"/>
      <c r="N17"/>
      <c r="O17"/>
      <c r="P17">
        <f t="shared" si="5"/>
        <v>0</v>
      </c>
      <c r="Q17">
        <f t="shared" si="6"/>
        <v>0</v>
      </c>
      <c r="R17">
        <f t="shared" si="7"/>
        <v>0</v>
      </c>
      <c r="S17">
        <f t="shared" si="8"/>
        <v>-161732.29999999999</v>
      </c>
      <c r="T17" t="s">
        <v>47</v>
      </c>
      <c r="U17" t="s">
        <v>47</v>
      </c>
      <c r="V17" t="s">
        <v>47</v>
      </c>
      <c r="W17" t="s">
        <v>49</v>
      </c>
      <c r="X17" t="s">
        <v>49</v>
      </c>
      <c r="Y17" t="s">
        <v>49</v>
      </c>
      <c r="Z17" t="s">
        <v>49</v>
      </c>
      <c r="AA17" t="s">
        <v>49</v>
      </c>
      <c r="AB17">
        <f t="shared" si="11"/>
        <v>0</v>
      </c>
      <c r="AC17"/>
      <c r="AD17"/>
      <c r="AE17">
        <f t="shared" si="9"/>
        <v>0</v>
      </c>
      <c r="AF17">
        <f t="shared" si="10"/>
        <v>0</v>
      </c>
      <c r="AG17">
        <f t="shared" si="10"/>
        <v>0</v>
      </c>
      <c r="AH17"/>
    </row>
    <row r="18" spans="1:34">
      <c r="A18" t="s">
        <v>96</v>
      </c>
      <c r="B18" t="s">
        <v>97</v>
      </c>
      <c r="C18" t="s">
        <v>98</v>
      </c>
      <c r="D18">
        <f t="shared" si="0"/>
        <v>102000</v>
      </c>
      <c r="E18" t="s">
        <v>45</v>
      </c>
      <c r="F18" t="s">
        <v>99</v>
      </c>
      <c r="G18">
        <f t="shared" si="1"/>
        <v>36720</v>
      </c>
      <c r="H18">
        <f t="shared" si="2"/>
        <v>65280</v>
      </c>
      <c r="I18" t="str">
        <f t="shared" si="3"/>
        <v>OK</v>
      </c>
      <c r="J18" t="s">
        <v>99</v>
      </c>
      <c r="K18">
        <f t="shared" si="4"/>
        <v>0.3</v>
      </c>
      <c r="L18"/>
      <c r="M18"/>
      <c r="N18"/>
      <c r="O18"/>
      <c r="P18">
        <f t="shared" si="5"/>
        <v>0</v>
      </c>
      <c r="Q18">
        <f t="shared" si="6"/>
        <v>0</v>
      </c>
      <c r="R18">
        <f t="shared" si="7"/>
        <v>0</v>
      </c>
      <c r="S18">
        <f t="shared" si="8"/>
        <v>-85000</v>
      </c>
      <c r="T18" t="s">
        <v>47</v>
      </c>
      <c r="U18" t="s">
        <v>47</v>
      </c>
      <c r="V18" t="s">
        <v>47</v>
      </c>
      <c r="W18" t="s">
        <v>47</v>
      </c>
      <c r="X18" t="s">
        <v>49</v>
      </c>
      <c r="Y18" t="s">
        <v>49</v>
      </c>
      <c r="Z18" t="s">
        <v>49</v>
      </c>
      <c r="AA18" t="s">
        <v>49</v>
      </c>
      <c r="AB18">
        <f t="shared" si="11"/>
        <v>0</v>
      </c>
      <c r="AC18"/>
      <c r="AD18"/>
      <c r="AE18">
        <f t="shared" si="9"/>
        <v>0</v>
      </c>
      <c r="AF18">
        <f t="shared" si="10"/>
        <v>0</v>
      </c>
      <c r="AG18">
        <f t="shared" si="10"/>
        <v>0</v>
      </c>
      <c r="AH18"/>
    </row>
    <row r="19" spans="1:34">
      <c r="A19" t="s">
        <v>100</v>
      </c>
      <c r="B19" t="s">
        <v>97</v>
      </c>
      <c r="C19" t="s">
        <v>101</v>
      </c>
      <c r="D19">
        <f t="shared" si="0"/>
        <v>93564</v>
      </c>
      <c r="E19" t="s">
        <v>45</v>
      </c>
      <c r="F19" t="s">
        <v>102</v>
      </c>
      <c r="G19">
        <f t="shared" si="1"/>
        <v>11227.679999999998</v>
      </c>
      <c r="H19">
        <f t="shared" si="2"/>
        <v>82336.320000000007</v>
      </c>
      <c r="I19" t="str">
        <f t="shared" si="3"/>
        <v>OK</v>
      </c>
      <c r="J19" t="s">
        <v>102</v>
      </c>
      <c r="K19">
        <f t="shared" si="4"/>
        <v>9.9999999999999992E-2</v>
      </c>
      <c r="L19"/>
      <c r="M19"/>
      <c r="N19"/>
      <c r="O19"/>
      <c r="P19">
        <f t="shared" si="5"/>
        <v>0</v>
      </c>
      <c r="Q19">
        <f t="shared" si="6"/>
        <v>0</v>
      </c>
      <c r="R19">
        <f t="shared" si="7"/>
        <v>0</v>
      </c>
      <c r="S19">
        <f t="shared" si="8"/>
        <v>-77970</v>
      </c>
      <c r="T19" t="s">
        <v>47</v>
      </c>
      <c r="U19" t="s">
        <v>47</v>
      </c>
      <c r="V19" t="s">
        <v>47</v>
      </c>
      <c r="W19" t="s">
        <v>49</v>
      </c>
      <c r="X19" t="s">
        <v>49</v>
      </c>
      <c r="Y19" t="s">
        <v>49</v>
      </c>
      <c r="Z19" t="s">
        <v>49</v>
      </c>
      <c r="AA19" t="s">
        <v>49</v>
      </c>
      <c r="AB19">
        <f t="shared" si="11"/>
        <v>0</v>
      </c>
      <c r="AC19"/>
      <c r="AD19"/>
      <c r="AE19">
        <f t="shared" si="9"/>
        <v>0</v>
      </c>
      <c r="AF19">
        <f t="shared" si="10"/>
        <v>0</v>
      </c>
      <c r="AG19">
        <f t="shared" si="10"/>
        <v>0</v>
      </c>
      <c r="AH19"/>
    </row>
    <row r="20" spans="1:34">
      <c r="A20" t="s">
        <v>103</v>
      </c>
      <c r="B20" t="s">
        <v>104</v>
      </c>
      <c r="C20" t="s">
        <v>105</v>
      </c>
      <c r="D20">
        <f t="shared" si="0"/>
        <v>113325.59999999999</v>
      </c>
      <c r="E20" t="s">
        <v>45</v>
      </c>
      <c r="F20" t="s">
        <v>106</v>
      </c>
      <c r="G20">
        <f t="shared" si="1"/>
        <v>40797.216</v>
      </c>
      <c r="H20">
        <f t="shared" si="2"/>
        <v>72528.383999999991</v>
      </c>
      <c r="I20" t="str">
        <f t="shared" si="3"/>
        <v>OK</v>
      </c>
      <c r="J20" t="s">
        <v>107</v>
      </c>
      <c r="K20">
        <f t="shared" si="4"/>
        <v>9.9712686277416585E-2</v>
      </c>
      <c r="L20"/>
      <c r="M20"/>
      <c r="N20"/>
      <c r="O20"/>
      <c r="P20">
        <f t="shared" si="5"/>
        <v>0</v>
      </c>
      <c r="Q20">
        <f t="shared" si="6"/>
        <v>0</v>
      </c>
      <c r="R20">
        <f t="shared" si="7"/>
        <v>0</v>
      </c>
      <c r="S20">
        <f t="shared" si="8"/>
        <v>-94438</v>
      </c>
      <c r="T20" t="s">
        <v>47</v>
      </c>
      <c r="U20" t="s">
        <v>47</v>
      </c>
      <c r="V20" t="s">
        <v>47</v>
      </c>
      <c r="W20" t="s">
        <v>49</v>
      </c>
      <c r="X20" t="s">
        <v>49</v>
      </c>
      <c r="Y20" t="s">
        <v>49</v>
      </c>
      <c r="Z20" t="s">
        <v>49</v>
      </c>
      <c r="AA20" t="s">
        <v>49</v>
      </c>
      <c r="AB20">
        <f t="shared" si="11"/>
        <v>0</v>
      </c>
      <c r="AC20"/>
      <c r="AD20"/>
      <c r="AE20">
        <f t="shared" si="9"/>
        <v>0</v>
      </c>
      <c r="AF20">
        <f t="shared" si="10"/>
        <v>0</v>
      </c>
      <c r="AG20">
        <f t="shared" si="10"/>
        <v>0</v>
      </c>
      <c r="AH20"/>
    </row>
    <row r="21" spans="1:34">
      <c r="A21" t="s">
        <v>108</v>
      </c>
      <c r="B21" t="s">
        <v>109</v>
      </c>
      <c r="C21" t="s">
        <v>110</v>
      </c>
      <c r="D21">
        <f t="shared" si="0"/>
        <v>216000</v>
      </c>
      <c r="E21" t="s">
        <v>45</v>
      </c>
      <c r="F21" t="s">
        <v>111</v>
      </c>
      <c r="G21">
        <f t="shared" si="1"/>
        <v>259200</v>
      </c>
      <c r="H21">
        <f t="shared" si="2"/>
        <v>-43200</v>
      </c>
      <c r="I21" t="str">
        <f t="shared" si="3"/>
        <v>OK</v>
      </c>
      <c r="J21" t="s">
        <v>112</v>
      </c>
      <c r="K21">
        <f t="shared" si="4"/>
        <v>0.95</v>
      </c>
      <c r="L21"/>
      <c r="M21"/>
      <c r="N21"/>
      <c r="O21"/>
      <c r="P21">
        <f t="shared" si="5"/>
        <v>0</v>
      </c>
      <c r="Q21">
        <f t="shared" si="6"/>
        <v>0</v>
      </c>
      <c r="R21">
        <f t="shared" si="7"/>
        <v>0</v>
      </c>
      <c r="S21">
        <f t="shared" si="8"/>
        <v>-180000</v>
      </c>
      <c r="T21" t="s">
        <v>47</v>
      </c>
      <c r="U21" t="s">
        <v>47</v>
      </c>
      <c r="V21" t="s">
        <v>47</v>
      </c>
      <c r="W21" t="s">
        <v>47</v>
      </c>
      <c r="X21" t="s">
        <v>47</v>
      </c>
      <c r="Y21" t="s">
        <v>47</v>
      </c>
      <c r="Z21" t="s">
        <v>47</v>
      </c>
      <c r="AA21" t="s">
        <v>47</v>
      </c>
      <c r="AB21">
        <f t="shared" si="11"/>
        <v>0</v>
      </c>
      <c r="AC21"/>
      <c r="AD21"/>
      <c r="AE21">
        <f t="shared" si="9"/>
        <v>0</v>
      </c>
      <c r="AF21">
        <f t="shared" si="10"/>
        <v>0</v>
      </c>
      <c r="AG21">
        <f t="shared" si="10"/>
        <v>0</v>
      </c>
      <c r="AH21"/>
    </row>
    <row r="22" spans="1:34">
      <c r="A22" t="s">
        <v>113</v>
      </c>
      <c r="B22" t="s">
        <v>114</v>
      </c>
      <c r="C22" t="s">
        <v>61</v>
      </c>
      <c r="D22">
        <f t="shared" si="0"/>
        <v>5990.05</v>
      </c>
      <c r="E22" t="s">
        <v>62</v>
      </c>
      <c r="F22" t="s">
        <v>115</v>
      </c>
      <c r="G22">
        <f t="shared" si="1"/>
        <v>1980.0000000000002</v>
      </c>
      <c r="H22">
        <f t="shared" si="2"/>
        <v>4010.05</v>
      </c>
      <c r="I22" t="str">
        <f t="shared" si="3"/>
        <v>OK</v>
      </c>
      <c r="J22" t="s">
        <v>115</v>
      </c>
      <c r="K22">
        <f t="shared" si="4"/>
        <v>0.3004983263912655</v>
      </c>
      <c r="L22"/>
      <c r="M22"/>
      <c r="N22"/>
      <c r="O22"/>
      <c r="P22">
        <f t="shared" si="5"/>
        <v>0</v>
      </c>
      <c r="Q22">
        <f t="shared" si="6"/>
        <v>0</v>
      </c>
      <c r="R22">
        <f t="shared" si="7"/>
        <v>0</v>
      </c>
      <c r="S22">
        <f t="shared" si="8"/>
        <v>-5445.5</v>
      </c>
      <c r="T22" t="s">
        <v>47</v>
      </c>
      <c r="U22" t="s">
        <v>47</v>
      </c>
      <c r="V22" t="s">
        <v>47</v>
      </c>
      <c r="W22" t="s">
        <v>47</v>
      </c>
      <c r="X22" t="s">
        <v>49</v>
      </c>
      <c r="Y22" t="s">
        <v>49</v>
      </c>
      <c r="Z22" t="s">
        <v>49</v>
      </c>
      <c r="AA22" t="s">
        <v>49</v>
      </c>
      <c r="AB22">
        <f t="shared" si="11"/>
        <v>0</v>
      </c>
      <c r="AC22"/>
      <c r="AD22"/>
      <c r="AE22">
        <f t="shared" si="9"/>
        <v>0</v>
      </c>
      <c r="AF22">
        <f t="shared" si="10"/>
        <v>0</v>
      </c>
      <c r="AG22">
        <f t="shared" si="10"/>
        <v>0</v>
      </c>
      <c r="AH22"/>
    </row>
    <row r="23" spans="1:34">
      <c r="A23" t="s">
        <v>116</v>
      </c>
      <c r="B23" t="s">
        <v>117</v>
      </c>
      <c r="C23" t="s">
        <v>118</v>
      </c>
      <c r="D23">
        <f t="shared" si="0"/>
        <v>237329.15999999997</v>
      </c>
      <c r="E23" t="s">
        <v>45</v>
      </c>
      <c r="F23" t="s">
        <v>119</v>
      </c>
      <c r="G23">
        <f t="shared" si="1"/>
        <v>85438.5</v>
      </c>
      <c r="H23">
        <f t="shared" si="2"/>
        <v>151890.65999999997</v>
      </c>
      <c r="I23" t="str">
        <f t="shared" si="3"/>
        <v>OK</v>
      </c>
      <c r="J23" t="s">
        <v>53</v>
      </c>
      <c r="K23">
        <f t="shared" si="4"/>
        <v>0</v>
      </c>
      <c r="L23"/>
      <c r="M23"/>
      <c r="N23"/>
      <c r="O23"/>
      <c r="P23">
        <f t="shared" si="5"/>
        <v>0</v>
      </c>
      <c r="Q23">
        <f t="shared" si="6"/>
        <v>0</v>
      </c>
      <c r="R23">
        <f t="shared" si="7"/>
        <v>0</v>
      </c>
      <c r="S23">
        <f t="shared" si="8"/>
        <v>-197774.3</v>
      </c>
      <c r="T23" t="s">
        <v>47</v>
      </c>
      <c r="U23" t="s">
        <v>47</v>
      </c>
      <c r="V23" t="s">
        <v>47</v>
      </c>
      <c r="W23" t="s">
        <v>49</v>
      </c>
      <c r="X23" t="s">
        <v>49</v>
      </c>
      <c r="Y23" t="s">
        <v>49</v>
      </c>
      <c r="Z23" t="s">
        <v>49</v>
      </c>
      <c r="AA23" t="s">
        <v>49</v>
      </c>
      <c r="AB23">
        <f t="shared" si="11"/>
        <v>0</v>
      </c>
      <c r="AC23"/>
      <c r="AD23"/>
      <c r="AE23">
        <f t="shared" si="9"/>
        <v>0</v>
      </c>
      <c r="AF23">
        <f t="shared" si="10"/>
        <v>0</v>
      </c>
      <c r="AG23">
        <f t="shared" si="10"/>
        <v>0</v>
      </c>
      <c r="AH23"/>
    </row>
    <row r="24" spans="1:34">
      <c r="A24" t="s">
        <v>120</v>
      </c>
      <c r="B24" t="s">
        <v>117</v>
      </c>
      <c r="C24" t="s">
        <v>59</v>
      </c>
      <c r="D24">
        <f t="shared" si="0"/>
        <v>46644</v>
      </c>
      <c r="E24" t="s">
        <v>45</v>
      </c>
      <c r="F24" t="s">
        <v>121</v>
      </c>
      <c r="G24">
        <f t="shared" si="1"/>
        <v>16791.84</v>
      </c>
      <c r="H24">
        <f t="shared" si="2"/>
        <v>29852.16</v>
      </c>
      <c r="I24" t="str">
        <f t="shared" si="3"/>
        <v>OK</v>
      </c>
      <c r="J24" t="s">
        <v>53</v>
      </c>
      <c r="K24">
        <f t="shared" si="4"/>
        <v>0</v>
      </c>
      <c r="L24"/>
      <c r="M24"/>
      <c r="N24"/>
      <c r="O24"/>
      <c r="P24">
        <f t="shared" si="5"/>
        <v>0</v>
      </c>
      <c r="Q24">
        <f t="shared" si="6"/>
        <v>0</v>
      </c>
      <c r="R24">
        <f t="shared" si="7"/>
        <v>0</v>
      </c>
      <c r="S24">
        <f t="shared" si="8"/>
        <v>-38870</v>
      </c>
      <c r="T24" t="s">
        <v>47</v>
      </c>
      <c r="U24" t="s">
        <v>47</v>
      </c>
      <c r="V24" t="s">
        <v>47</v>
      </c>
      <c r="W24" t="s">
        <v>49</v>
      </c>
      <c r="X24" t="s">
        <v>49</v>
      </c>
      <c r="Y24" t="s">
        <v>49</v>
      </c>
      <c r="Z24" t="s">
        <v>49</v>
      </c>
      <c r="AA24" t="s">
        <v>49</v>
      </c>
      <c r="AB24">
        <f t="shared" si="11"/>
        <v>0</v>
      </c>
      <c r="AC24"/>
      <c r="AD24"/>
      <c r="AE24">
        <f t="shared" si="9"/>
        <v>0</v>
      </c>
      <c r="AF24">
        <f t="shared" si="10"/>
        <v>0</v>
      </c>
      <c r="AG24">
        <f t="shared" si="10"/>
        <v>0</v>
      </c>
      <c r="AH24"/>
    </row>
    <row r="25" spans="1:34">
      <c r="A25" t="s">
        <v>122</v>
      </c>
      <c r="B25" t="s">
        <v>123</v>
      </c>
      <c r="C25" t="s">
        <v>124</v>
      </c>
      <c r="D25">
        <f t="shared" si="0"/>
        <v>62189.399999999994</v>
      </c>
      <c r="E25" t="s">
        <v>45</v>
      </c>
      <c r="F25" t="s">
        <v>125</v>
      </c>
      <c r="G25">
        <f t="shared" si="1"/>
        <v>22388.183999999997</v>
      </c>
      <c r="H25">
        <f t="shared" si="2"/>
        <v>39801.216</v>
      </c>
      <c r="I25" t="str">
        <f t="shared" si="3"/>
        <v>OK</v>
      </c>
      <c r="J25" t="s">
        <v>53</v>
      </c>
      <c r="K25">
        <f t="shared" si="4"/>
        <v>0</v>
      </c>
      <c r="L25"/>
      <c r="M25"/>
      <c r="N25"/>
      <c r="O25"/>
      <c r="P25">
        <f t="shared" si="5"/>
        <v>0</v>
      </c>
      <c r="Q25">
        <f t="shared" si="6"/>
        <v>0</v>
      </c>
      <c r="R25">
        <f t="shared" si="7"/>
        <v>0</v>
      </c>
      <c r="S25">
        <f t="shared" si="8"/>
        <v>-51824.5</v>
      </c>
      <c r="T25" t="s">
        <v>47</v>
      </c>
      <c r="U25" t="s">
        <v>47</v>
      </c>
      <c r="V25" t="s">
        <v>47</v>
      </c>
      <c r="W25" t="s">
        <v>49</v>
      </c>
      <c r="X25" t="s">
        <v>49</v>
      </c>
      <c r="Y25" t="s">
        <v>49</v>
      </c>
      <c r="Z25" t="s">
        <v>49</v>
      </c>
      <c r="AA25" t="s">
        <v>49</v>
      </c>
      <c r="AB25">
        <f t="shared" si="11"/>
        <v>0</v>
      </c>
      <c r="AC25"/>
      <c r="AD25"/>
      <c r="AE25">
        <f t="shared" si="9"/>
        <v>0</v>
      </c>
      <c r="AF25">
        <f t="shared" si="10"/>
        <v>0</v>
      </c>
      <c r="AG25">
        <f t="shared" si="10"/>
        <v>0</v>
      </c>
      <c r="AH25"/>
    </row>
    <row r="26" spans="1:34">
      <c r="A26" t="s">
        <v>126</v>
      </c>
      <c r="B26" t="s">
        <v>127</v>
      </c>
      <c r="C26" t="s">
        <v>128</v>
      </c>
      <c r="D26">
        <f t="shared" si="0"/>
        <v>202113.96</v>
      </c>
      <c r="E26" t="s">
        <v>45</v>
      </c>
      <c r="F26" t="s">
        <v>129</v>
      </c>
      <c r="G26">
        <f t="shared" si="1"/>
        <v>72761.028000000006</v>
      </c>
      <c r="H26">
        <f t="shared" si="2"/>
        <v>129352.93199999999</v>
      </c>
      <c r="I26" t="str">
        <f t="shared" si="3"/>
        <v>OK</v>
      </c>
      <c r="J26" t="s">
        <v>53</v>
      </c>
      <c r="K26">
        <f t="shared" si="4"/>
        <v>0</v>
      </c>
      <c r="L26"/>
      <c r="M26"/>
      <c r="N26"/>
      <c r="O26"/>
      <c r="P26">
        <f t="shared" si="5"/>
        <v>0</v>
      </c>
      <c r="Q26">
        <f t="shared" si="6"/>
        <v>0</v>
      </c>
      <c r="R26">
        <f t="shared" si="7"/>
        <v>0</v>
      </c>
      <c r="S26">
        <f t="shared" si="8"/>
        <v>-168428.3</v>
      </c>
      <c r="T26" t="s">
        <v>47</v>
      </c>
      <c r="U26" t="s">
        <v>47</v>
      </c>
      <c r="V26" t="s">
        <v>47</v>
      </c>
      <c r="W26" t="s">
        <v>49</v>
      </c>
      <c r="X26" t="s">
        <v>49</v>
      </c>
      <c r="Y26" t="s">
        <v>49</v>
      </c>
      <c r="Z26" t="s">
        <v>49</v>
      </c>
      <c r="AA26" t="s">
        <v>49</v>
      </c>
      <c r="AB26">
        <f t="shared" si="11"/>
        <v>0</v>
      </c>
      <c r="AC26"/>
      <c r="AD26"/>
      <c r="AE26">
        <f t="shared" si="9"/>
        <v>0</v>
      </c>
      <c r="AF26">
        <f t="shared" si="10"/>
        <v>0</v>
      </c>
      <c r="AG26">
        <f t="shared" si="10"/>
        <v>0</v>
      </c>
      <c r="AH26"/>
    </row>
    <row r="27" spans="1:34">
      <c r="A27" t="s">
        <v>130</v>
      </c>
      <c r="B27" t="s">
        <v>131</v>
      </c>
      <c r="C27" t="s">
        <v>132</v>
      </c>
      <c r="D27">
        <f t="shared" si="0"/>
        <v>120624</v>
      </c>
      <c r="E27" t="s">
        <v>45</v>
      </c>
      <c r="F27" t="s">
        <v>133</v>
      </c>
      <c r="G27">
        <f t="shared" si="1"/>
        <v>43424.639999999992</v>
      </c>
      <c r="H27">
        <f t="shared" si="2"/>
        <v>77199.360000000015</v>
      </c>
      <c r="I27" t="str">
        <f t="shared" si="3"/>
        <v>OK</v>
      </c>
      <c r="J27" t="s">
        <v>134</v>
      </c>
      <c r="K27">
        <f t="shared" si="4"/>
        <v>9.9999999999999992E-2</v>
      </c>
      <c r="L27"/>
      <c r="M27"/>
      <c r="N27"/>
      <c r="O27"/>
      <c r="P27">
        <f t="shared" si="5"/>
        <v>0</v>
      </c>
      <c r="Q27">
        <f t="shared" si="6"/>
        <v>0</v>
      </c>
      <c r="R27">
        <f t="shared" si="7"/>
        <v>0</v>
      </c>
      <c r="S27">
        <f t="shared" si="8"/>
        <v>-100520</v>
      </c>
      <c r="T27" t="s">
        <v>47</v>
      </c>
      <c r="U27" t="s">
        <v>47</v>
      </c>
      <c r="V27" t="s">
        <v>47</v>
      </c>
      <c r="W27" t="s">
        <v>49</v>
      </c>
      <c r="X27" t="s">
        <v>49</v>
      </c>
      <c r="Y27" t="s">
        <v>49</v>
      </c>
      <c r="Z27" t="s">
        <v>49</v>
      </c>
      <c r="AA27" t="s">
        <v>49</v>
      </c>
      <c r="AB27">
        <f t="shared" si="11"/>
        <v>0</v>
      </c>
      <c r="AC27"/>
      <c r="AD27"/>
      <c r="AE27">
        <f t="shared" si="9"/>
        <v>0</v>
      </c>
      <c r="AF27">
        <f t="shared" si="10"/>
        <v>0</v>
      </c>
      <c r="AG27">
        <f t="shared" si="10"/>
        <v>0</v>
      </c>
      <c r="AH27"/>
    </row>
    <row r="28" spans="1:34">
      <c r="A28" t="s">
        <v>135</v>
      </c>
      <c r="B28" t="s">
        <v>136</v>
      </c>
      <c r="C28" t="s">
        <v>137</v>
      </c>
      <c r="D28">
        <f t="shared" si="0"/>
        <v>532674</v>
      </c>
      <c r="E28" t="s">
        <v>45</v>
      </c>
      <c r="F28" t="s">
        <v>138</v>
      </c>
      <c r="G28">
        <f t="shared" si="1"/>
        <v>511367.04</v>
      </c>
      <c r="H28">
        <f t="shared" si="2"/>
        <v>21306.960000000021</v>
      </c>
      <c r="I28" t="str">
        <f t="shared" si="3"/>
        <v>OK</v>
      </c>
      <c r="J28" t="s">
        <v>138</v>
      </c>
      <c r="K28"/>
      <c r="L28"/>
      <c r="M28"/>
      <c r="N28"/>
      <c r="O28"/>
      <c r="P28">
        <f t="shared" si="5"/>
        <v>0</v>
      </c>
      <c r="Q28">
        <f t="shared" si="6"/>
        <v>0</v>
      </c>
      <c r="R28">
        <f t="shared" si="7"/>
        <v>0</v>
      </c>
      <c r="S28">
        <f t="shared" si="8"/>
        <v>-443895</v>
      </c>
      <c r="T28" t="s">
        <v>47</v>
      </c>
      <c r="U28" t="s">
        <v>47</v>
      </c>
      <c r="V28" t="s">
        <v>47</v>
      </c>
      <c r="W28" t="s">
        <v>47</v>
      </c>
      <c r="X28" t="s">
        <v>49</v>
      </c>
      <c r="Y28" t="s">
        <v>49</v>
      </c>
      <c r="Z28" t="s">
        <v>49</v>
      </c>
      <c r="AA28" t="s">
        <v>49</v>
      </c>
      <c r="AB28"/>
      <c r="AC28"/>
      <c r="AD28"/>
      <c r="AE28">
        <f t="shared" si="9"/>
        <v>0</v>
      </c>
      <c r="AF28">
        <f t="shared" si="10"/>
        <v>0</v>
      </c>
      <c r="AG28">
        <f t="shared" si="10"/>
        <v>0</v>
      </c>
      <c r="AH28"/>
    </row>
    <row r="29" spans="1:34">
      <c r="A29" t="s">
        <v>139</v>
      </c>
      <c r="B29" t="s">
        <v>140</v>
      </c>
      <c r="C29" t="s">
        <v>141</v>
      </c>
      <c r="D29">
        <f t="shared" si="0"/>
        <v>82161</v>
      </c>
      <c r="E29" t="s">
        <v>45</v>
      </c>
      <c r="F29" t="s">
        <v>142</v>
      </c>
      <c r="G29">
        <f t="shared" si="1"/>
        <v>29577.96</v>
      </c>
      <c r="H29">
        <f t="shared" si="2"/>
        <v>52583.040000000001</v>
      </c>
      <c r="I29" t="str">
        <f t="shared" si="3"/>
        <v>OK</v>
      </c>
      <c r="J29" t="s">
        <v>142</v>
      </c>
      <c r="K29"/>
      <c r="L29"/>
      <c r="M29"/>
      <c r="N29"/>
      <c r="O29"/>
      <c r="P29">
        <f t="shared" si="5"/>
        <v>0</v>
      </c>
      <c r="Q29">
        <f t="shared" si="6"/>
        <v>0</v>
      </c>
      <c r="R29">
        <f t="shared" si="7"/>
        <v>0</v>
      </c>
      <c r="S29">
        <f t="shared" si="8"/>
        <v>-68467.5</v>
      </c>
      <c r="T29" t="s">
        <v>47</v>
      </c>
      <c r="U29" t="s">
        <v>47</v>
      </c>
      <c r="V29" t="s">
        <v>47</v>
      </c>
      <c r="W29" t="s">
        <v>47</v>
      </c>
      <c r="X29" t="s">
        <v>49</v>
      </c>
      <c r="Y29" t="s">
        <v>49</v>
      </c>
      <c r="Z29" t="s">
        <v>49</v>
      </c>
      <c r="AA29" t="s">
        <v>49</v>
      </c>
      <c r="AB29"/>
      <c r="AC29"/>
      <c r="AD29"/>
      <c r="AE29">
        <f t="shared" si="9"/>
        <v>0</v>
      </c>
      <c r="AF29">
        <f t="shared" si="10"/>
        <v>0</v>
      </c>
      <c r="AG29">
        <f t="shared" si="10"/>
        <v>0</v>
      </c>
      <c r="AH29"/>
    </row>
    <row r="30" spans="1:34">
      <c r="A30" t="s">
        <v>143</v>
      </c>
      <c r="B30" t="s">
        <v>144</v>
      </c>
      <c r="C30" t="s">
        <v>145</v>
      </c>
      <c r="D30">
        <f t="shared" si="0"/>
        <v>14990.04</v>
      </c>
      <c r="E30" t="s">
        <v>45</v>
      </c>
      <c r="F30" t="s">
        <v>146</v>
      </c>
      <c r="G30">
        <f t="shared" si="1"/>
        <v>5396.4</v>
      </c>
      <c r="H30">
        <f t="shared" si="2"/>
        <v>9593.6400000000012</v>
      </c>
      <c r="I30" t="str">
        <f t="shared" si="3"/>
        <v>OK</v>
      </c>
      <c r="J30" t="s">
        <v>146</v>
      </c>
      <c r="K30"/>
      <c r="L30"/>
      <c r="M30"/>
      <c r="N30"/>
      <c r="O30"/>
      <c r="P30">
        <f t="shared" si="5"/>
        <v>0</v>
      </c>
      <c r="Q30">
        <f t="shared" si="6"/>
        <v>0</v>
      </c>
      <c r="R30">
        <f t="shared" si="7"/>
        <v>0</v>
      </c>
      <c r="S30">
        <f t="shared" si="8"/>
        <v>-12491.7</v>
      </c>
      <c r="T30" t="s">
        <v>47</v>
      </c>
      <c r="U30" t="s">
        <v>47</v>
      </c>
      <c r="V30" t="s">
        <v>47</v>
      </c>
      <c r="W30" t="s">
        <v>49</v>
      </c>
      <c r="X30" t="s">
        <v>49</v>
      </c>
      <c r="Y30" t="s">
        <v>49</v>
      </c>
      <c r="Z30" t="s">
        <v>49</v>
      </c>
      <c r="AA30" t="s">
        <v>49</v>
      </c>
      <c r="AB30"/>
      <c r="AC30"/>
      <c r="AD30"/>
      <c r="AE30">
        <f t="shared" si="9"/>
        <v>0</v>
      </c>
      <c r="AF30">
        <f t="shared" si="10"/>
        <v>0</v>
      </c>
      <c r="AG30">
        <f t="shared" si="10"/>
        <v>0</v>
      </c>
      <c r="AH30"/>
    </row>
    <row r="31" spans="1:34">
      <c r="A31" t="s">
        <v>147</v>
      </c>
      <c r="B31" t="s">
        <v>148</v>
      </c>
      <c r="C31" t="s">
        <v>145</v>
      </c>
      <c r="D31">
        <f t="shared" si="0"/>
        <v>14990.04</v>
      </c>
      <c r="E31" t="s">
        <v>45</v>
      </c>
      <c r="F31" t="s">
        <v>146</v>
      </c>
      <c r="G31">
        <f t="shared" si="1"/>
        <v>5396.4</v>
      </c>
      <c r="H31">
        <f t="shared" si="2"/>
        <v>9593.6400000000012</v>
      </c>
      <c r="I31" t="str">
        <f t="shared" si="3"/>
        <v>OK</v>
      </c>
      <c r="J31" t="s">
        <v>53</v>
      </c>
      <c r="K31"/>
      <c r="L31"/>
      <c r="M31"/>
      <c r="N31"/>
      <c r="O31"/>
      <c r="P31">
        <f t="shared" si="5"/>
        <v>0</v>
      </c>
      <c r="Q31">
        <f t="shared" si="6"/>
        <v>0</v>
      </c>
      <c r="R31">
        <f t="shared" si="7"/>
        <v>0</v>
      </c>
      <c r="S31">
        <f t="shared" si="8"/>
        <v>-12491.7</v>
      </c>
      <c r="T31" t="s">
        <v>47</v>
      </c>
      <c r="U31" t="s">
        <v>47</v>
      </c>
      <c r="V31" t="s">
        <v>49</v>
      </c>
      <c r="W31" t="s">
        <v>49</v>
      </c>
      <c r="X31" t="s">
        <v>49</v>
      </c>
      <c r="Y31" t="s">
        <v>49</v>
      </c>
      <c r="Z31" t="s">
        <v>49</v>
      </c>
      <c r="AA31" t="s">
        <v>49</v>
      </c>
      <c r="AB31"/>
      <c r="AC31"/>
      <c r="AD31"/>
      <c r="AE31">
        <f t="shared" si="9"/>
        <v>0</v>
      </c>
      <c r="AF31">
        <f t="shared" si="10"/>
        <v>0</v>
      </c>
      <c r="AG31">
        <f t="shared" si="10"/>
        <v>0</v>
      </c>
      <c r="AH31"/>
    </row>
    <row r="32" spans="1:34">
      <c r="A32" t="s">
        <v>149</v>
      </c>
      <c r="B32" t="s">
        <v>51</v>
      </c>
      <c r="C32" t="s">
        <v>61</v>
      </c>
      <c r="D32">
        <f t="shared" si="0"/>
        <v>5990.05</v>
      </c>
      <c r="E32" t="s">
        <v>62</v>
      </c>
      <c r="F32" t="s">
        <v>53</v>
      </c>
      <c r="G32">
        <f t="shared" si="1"/>
        <v>0</v>
      </c>
      <c r="H32">
        <f t="shared" si="2"/>
        <v>5990.05</v>
      </c>
      <c r="I32" t="str">
        <f t="shared" si="3"/>
        <v>OK</v>
      </c>
      <c r="J32" t="s">
        <v>53</v>
      </c>
      <c r="K32"/>
      <c r="L32"/>
      <c r="M32"/>
      <c r="N32"/>
      <c r="O32"/>
      <c r="P32">
        <f t="shared" si="5"/>
        <v>0</v>
      </c>
      <c r="Q32">
        <f t="shared" si="6"/>
        <v>0</v>
      </c>
      <c r="R32">
        <f t="shared" si="7"/>
        <v>0</v>
      </c>
      <c r="S32">
        <f t="shared" si="8"/>
        <v>-5445.5</v>
      </c>
      <c r="T32" t="s">
        <v>47</v>
      </c>
      <c r="U32" t="s">
        <v>49</v>
      </c>
      <c r="V32" t="s">
        <v>49</v>
      </c>
      <c r="W32" t="s">
        <v>49</v>
      </c>
      <c r="X32" t="s">
        <v>49</v>
      </c>
      <c r="Y32" t="s">
        <v>49</v>
      </c>
      <c r="Z32" t="s">
        <v>49</v>
      </c>
      <c r="AA32" t="s">
        <v>49</v>
      </c>
      <c r="AB32"/>
      <c r="AC32"/>
      <c r="AD32"/>
      <c r="AE32">
        <f t="shared" si="9"/>
        <v>0</v>
      </c>
      <c r="AF32">
        <f t="shared" si="10"/>
        <v>0</v>
      </c>
      <c r="AG32">
        <f t="shared" si="10"/>
        <v>0</v>
      </c>
      <c r="AH32"/>
    </row>
    <row r="33" spans="1:34">
      <c r="A33" t="s">
        <v>150</v>
      </c>
      <c r="B33" t="s">
        <v>51</v>
      </c>
      <c r="C33" t="s">
        <v>74</v>
      </c>
      <c r="D33">
        <f t="shared" si="0"/>
        <v>94176</v>
      </c>
      <c r="E33" t="s">
        <v>45</v>
      </c>
      <c r="F33" t="s">
        <v>53</v>
      </c>
      <c r="G33">
        <f t="shared" si="1"/>
        <v>0</v>
      </c>
      <c r="H33">
        <f t="shared" si="2"/>
        <v>94176</v>
      </c>
      <c r="I33" t="str">
        <f t="shared" si="3"/>
        <v>OK</v>
      </c>
      <c r="J33" t="s">
        <v>53</v>
      </c>
      <c r="K33"/>
      <c r="L33"/>
      <c r="M33"/>
      <c r="N33"/>
      <c r="O33"/>
      <c r="P33">
        <f t="shared" si="5"/>
        <v>0</v>
      </c>
      <c r="Q33">
        <f t="shared" si="6"/>
        <v>0</v>
      </c>
      <c r="R33">
        <f t="shared" si="7"/>
        <v>0</v>
      </c>
      <c r="S33">
        <f t="shared" si="8"/>
        <v>-78480</v>
      </c>
      <c r="T33" t="s">
        <v>47</v>
      </c>
      <c r="U33" t="s">
        <v>49</v>
      </c>
      <c r="V33" t="s">
        <v>49</v>
      </c>
      <c r="W33" t="s">
        <v>49</v>
      </c>
      <c r="X33" t="s">
        <v>49</v>
      </c>
      <c r="Y33" t="s">
        <v>49</v>
      </c>
      <c r="Z33" t="s">
        <v>49</v>
      </c>
      <c r="AA33" t="s">
        <v>49</v>
      </c>
      <c r="AB33"/>
      <c r="AC33"/>
      <c r="AD33"/>
      <c r="AE33">
        <f t="shared" si="9"/>
        <v>0</v>
      </c>
      <c r="AF33">
        <f t="shared" si="10"/>
        <v>0</v>
      </c>
      <c r="AG33">
        <f t="shared" si="10"/>
        <v>0</v>
      </c>
      <c r="AH33"/>
    </row>
    <row r="34" spans="1:34">
      <c r="A34" t="s">
        <v>151</v>
      </c>
      <c r="B34" t="s">
        <v>152</v>
      </c>
      <c r="C34" t="s">
        <v>153</v>
      </c>
      <c r="D34">
        <f t="shared" si="0"/>
        <v>108060</v>
      </c>
      <c r="E34" t="s">
        <v>45</v>
      </c>
      <c r="F34" t="s">
        <v>154</v>
      </c>
      <c r="G34">
        <f t="shared" si="1"/>
        <v>103737.59999999999</v>
      </c>
      <c r="H34">
        <f t="shared" si="2"/>
        <v>4322.4000000000087</v>
      </c>
      <c r="I34" t="str">
        <f t="shared" si="3"/>
        <v>OK</v>
      </c>
      <c r="J34" t="s">
        <v>154</v>
      </c>
      <c r="K34"/>
      <c r="L34"/>
      <c r="M34"/>
      <c r="N34"/>
      <c r="O34"/>
      <c r="P34">
        <f t="shared" si="5"/>
        <v>0</v>
      </c>
      <c r="Q34">
        <f t="shared" si="6"/>
        <v>0</v>
      </c>
      <c r="R34">
        <f t="shared" si="7"/>
        <v>0</v>
      </c>
      <c r="S34">
        <f t="shared" si="8"/>
        <v>-90050</v>
      </c>
      <c r="T34" t="s">
        <v>47</v>
      </c>
      <c r="U34" t="s">
        <v>47</v>
      </c>
      <c r="V34" t="s">
        <v>47</v>
      </c>
      <c r="W34" t="s">
        <v>47</v>
      </c>
      <c r="X34" t="s">
        <v>49</v>
      </c>
      <c r="Y34" t="s">
        <v>49</v>
      </c>
      <c r="Z34" t="s">
        <v>49</v>
      </c>
      <c r="AA34" t="s">
        <v>49</v>
      </c>
      <c r="AB34"/>
      <c r="AC34"/>
      <c r="AD34"/>
      <c r="AE34">
        <f t="shared" si="9"/>
        <v>0</v>
      </c>
      <c r="AF34">
        <f t="shared" si="10"/>
        <v>0</v>
      </c>
      <c r="AG34">
        <f t="shared" si="10"/>
        <v>0</v>
      </c>
      <c r="AH34"/>
    </row>
    <row r="35" spans="1:34">
      <c r="A35" t="s">
        <v>155</v>
      </c>
      <c r="B35" t="s">
        <v>152</v>
      </c>
      <c r="C35" t="s">
        <v>156</v>
      </c>
      <c r="D35">
        <f t="shared" si="0"/>
        <v>120130.79999999999</v>
      </c>
      <c r="E35" t="s">
        <v>45</v>
      </c>
      <c r="F35" t="s">
        <v>157</v>
      </c>
      <c r="G35">
        <f t="shared" si="1"/>
        <v>115325.568</v>
      </c>
      <c r="H35">
        <f t="shared" si="2"/>
        <v>4805.2319999999891</v>
      </c>
      <c r="I35" t="str">
        <f t="shared" si="3"/>
        <v>OK</v>
      </c>
      <c r="J35" t="s">
        <v>158</v>
      </c>
      <c r="K35"/>
      <c r="L35"/>
      <c r="M35"/>
      <c r="N35"/>
      <c r="O35"/>
      <c r="P35">
        <f t="shared" si="5"/>
        <v>0</v>
      </c>
      <c r="Q35">
        <f t="shared" si="6"/>
        <v>0</v>
      </c>
      <c r="R35">
        <f t="shared" si="7"/>
        <v>0</v>
      </c>
      <c r="S35">
        <f t="shared" si="8"/>
        <v>-100109</v>
      </c>
      <c r="T35" t="s">
        <v>47</v>
      </c>
      <c r="U35" t="s">
        <v>47</v>
      </c>
      <c r="V35" t="s">
        <v>47</v>
      </c>
      <c r="W35" t="s">
        <v>47</v>
      </c>
      <c r="X35" t="s">
        <v>49</v>
      </c>
      <c r="Y35" t="s">
        <v>49</v>
      </c>
      <c r="Z35" t="s">
        <v>49</v>
      </c>
      <c r="AA35" t="s">
        <v>49</v>
      </c>
      <c r="AB35"/>
      <c r="AC35"/>
      <c r="AD35"/>
      <c r="AE35">
        <f t="shared" si="9"/>
        <v>0</v>
      </c>
      <c r="AF35">
        <f t="shared" ref="AF35:AG66" si="12">IFERROR(AC35*P35,"")</f>
        <v>0</v>
      </c>
      <c r="AG35">
        <f t="shared" si="12"/>
        <v>0</v>
      </c>
      <c r="AH35"/>
    </row>
    <row r="36" spans="1:34">
      <c r="A36" t="s">
        <v>159</v>
      </c>
      <c r="B36" t="s">
        <v>160</v>
      </c>
      <c r="C36" t="s">
        <v>161</v>
      </c>
      <c r="D36">
        <f t="shared" si="0"/>
        <v>10490.04</v>
      </c>
      <c r="E36" t="s">
        <v>45</v>
      </c>
      <c r="F36" t="s">
        <v>162</v>
      </c>
      <c r="G36">
        <f t="shared" si="1"/>
        <v>3776.4120000000003</v>
      </c>
      <c r="H36">
        <f t="shared" si="2"/>
        <v>6713.6280000000006</v>
      </c>
      <c r="I36" t="str">
        <f t="shared" si="3"/>
        <v>OK</v>
      </c>
      <c r="J36" t="s">
        <v>53</v>
      </c>
      <c r="K36"/>
      <c r="L36"/>
      <c r="M36"/>
      <c r="N36"/>
      <c r="O36"/>
      <c r="P36">
        <f t="shared" si="5"/>
        <v>0</v>
      </c>
      <c r="Q36">
        <f t="shared" si="6"/>
        <v>0</v>
      </c>
      <c r="R36">
        <f t="shared" si="7"/>
        <v>0</v>
      </c>
      <c r="S36">
        <f t="shared" si="8"/>
        <v>-8741.7000000000007</v>
      </c>
      <c r="T36" t="s">
        <v>47</v>
      </c>
      <c r="U36" t="s">
        <v>47</v>
      </c>
      <c r="V36" t="s">
        <v>47</v>
      </c>
      <c r="W36" t="s">
        <v>49</v>
      </c>
      <c r="X36" t="s">
        <v>49</v>
      </c>
      <c r="Y36" t="s">
        <v>49</v>
      </c>
      <c r="Z36" t="s">
        <v>49</v>
      </c>
      <c r="AA36" t="s">
        <v>49</v>
      </c>
      <c r="AB36"/>
      <c r="AC36"/>
      <c r="AD36"/>
      <c r="AE36">
        <f t="shared" si="9"/>
        <v>0</v>
      </c>
      <c r="AF36">
        <f t="shared" si="12"/>
        <v>0</v>
      </c>
      <c r="AG36">
        <f t="shared" si="12"/>
        <v>0</v>
      </c>
      <c r="AH36"/>
    </row>
    <row r="37" spans="1:34">
      <c r="A37" t="s">
        <v>163</v>
      </c>
      <c r="B37" t="s">
        <v>164</v>
      </c>
      <c r="C37" t="s">
        <v>145</v>
      </c>
      <c r="D37">
        <f t="shared" si="0"/>
        <v>14990.04</v>
      </c>
      <c r="E37" t="s">
        <v>45</v>
      </c>
      <c r="F37" t="s">
        <v>146</v>
      </c>
      <c r="G37">
        <f t="shared" si="1"/>
        <v>5396.4</v>
      </c>
      <c r="H37">
        <f t="shared" si="2"/>
        <v>9593.6400000000012</v>
      </c>
      <c r="I37" t="str">
        <f t="shared" si="3"/>
        <v>OK</v>
      </c>
      <c r="J37" t="s">
        <v>146</v>
      </c>
      <c r="K37"/>
      <c r="L37"/>
      <c r="M37"/>
      <c r="N37"/>
      <c r="O37"/>
      <c r="P37">
        <f t="shared" si="5"/>
        <v>0</v>
      </c>
      <c r="Q37">
        <f t="shared" si="6"/>
        <v>0</v>
      </c>
      <c r="R37">
        <f t="shared" si="7"/>
        <v>0</v>
      </c>
      <c r="S37">
        <f t="shared" si="8"/>
        <v>-12491.7</v>
      </c>
      <c r="T37" t="s">
        <v>47</v>
      </c>
      <c r="U37" t="s">
        <v>47</v>
      </c>
      <c r="V37" t="s">
        <v>47</v>
      </c>
      <c r="W37" t="s">
        <v>47</v>
      </c>
      <c r="X37" t="s">
        <v>49</v>
      </c>
      <c r="Y37" t="s">
        <v>49</v>
      </c>
      <c r="Z37" t="s">
        <v>49</v>
      </c>
      <c r="AA37" t="s">
        <v>49</v>
      </c>
      <c r="AB37"/>
      <c r="AC37"/>
      <c r="AD37"/>
      <c r="AE37">
        <f t="shared" si="9"/>
        <v>0</v>
      </c>
      <c r="AF37">
        <f t="shared" si="12"/>
        <v>0</v>
      </c>
      <c r="AG37">
        <f t="shared" si="12"/>
        <v>0</v>
      </c>
      <c r="AH37"/>
    </row>
    <row r="38" spans="1:34">
      <c r="A38" t="s">
        <v>165</v>
      </c>
      <c r="B38" t="s">
        <v>166</v>
      </c>
      <c r="C38" t="s">
        <v>167</v>
      </c>
      <c r="D38">
        <f t="shared" si="0"/>
        <v>13050</v>
      </c>
      <c r="E38" t="s">
        <v>45</v>
      </c>
      <c r="F38" t="s">
        <v>168</v>
      </c>
      <c r="G38">
        <f t="shared" si="1"/>
        <v>4698</v>
      </c>
      <c r="H38">
        <f t="shared" si="2"/>
        <v>8352</v>
      </c>
      <c r="I38" t="str">
        <f t="shared" si="3"/>
        <v>OK</v>
      </c>
      <c r="J38" t="s">
        <v>168</v>
      </c>
      <c r="K38"/>
      <c r="L38"/>
      <c r="M38"/>
      <c r="N38"/>
      <c r="O38"/>
      <c r="P38">
        <f t="shared" si="5"/>
        <v>0</v>
      </c>
      <c r="Q38">
        <f t="shared" si="6"/>
        <v>0</v>
      </c>
      <c r="R38">
        <f t="shared" si="7"/>
        <v>0</v>
      </c>
      <c r="S38">
        <f t="shared" si="8"/>
        <v>-10875</v>
      </c>
      <c r="T38" t="s">
        <v>47</v>
      </c>
      <c r="U38" t="s">
        <v>47</v>
      </c>
      <c r="V38" t="s">
        <v>47</v>
      </c>
      <c r="W38" t="s">
        <v>47</v>
      </c>
      <c r="X38" t="s">
        <v>49</v>
      </c>
      <c r="Y38" t="s">
        <v>49</v>
      </c>
      <c r="Z38" t="s">
        <v>49</v>
      </c>
      <c r="AA38" t="s">
        <v>49</v>
      </c>
      <c r="AB38"/>
      <c r="AC38"/>
      <c r="AD38"/>
      <c r="AE38">
        <f t="shared" si="9"/>
        <v>0</v>
      </c>
      <c r="AF38">
        <f t="shared" si="12"/>
        <v>0</v>
      </c>
      <c r="AG38">
        <f t="shared" si="12"/>
        <v>0</v>
      </c>
      <c r="AH38"/>
    </row>
    <row r="39" spans="1:34">
      <c r="A39" t="s">
        <v>169</v>
      </c>
      <c r="B39" t="s">
        <v>51</v>
      </c>
      <c r="C39" t="s">
        <v>170</v>
      </c>
      <c r="D39">
        <f t="shared" si="0"/>
        <v>448598.64</v>
      </c>
      <c r="E39" t="s">
        <v>45</v>
      </c>
      <c r="F39" t="s">
        <v>53</v>
      </c>
      <c r="G39">
        <f t="shared" si="1"/>
        <v>0</v>
      </c>
      <c r="H39">
        <f t="shared" si="2"/>
        <v>448598.64</v>
      </c>
      <c r="I39" t="str">
        <f t="shared" si="3"/>
        <v>OK</v>
      </c>
      <c r="J39" t="s">
        <v>53</v>
      </c>
      <c r="K39"/>
      <c r="L39"/>
      <c r="M39"/>
      <c r="N39"/>
      <c r="O39"/>
      <c r="P39">
        <f t="shared" si="5"/>
        <v>0</v>
      </c>
      <c r="Q39">
        <f t="shared" si="6"/>
        <v>0</v>
      </c>
      <c r="R39">
        <f t="shared" si="7"/>
        <v>0</v>
      </c>
      <c r="S39">
        <f t="shared" si="8"/>
        <v>-373832.2</v>
      </c>
      <c r="T39" t="s">
        <v>49</v>
      </c>
      <c r="U39" t="s">
        <v>49</v>
      </c>
      <c r="V39" t="s">
        <v>49</v>
      </c>
      <c r="W39" t="s">
        <v>49</v>
      </c>
      <c r="X39" t="s">
        <v>49</v>
      </c>
      <c r="Y39" t="s">
        <v>49</v>
      </c>
      <c r="Z39" t="s">
        <v>49</v>
      </c>
      <c r="AA39" t="s">
        <v>49</v>
      </c>
      <c r="AB39"/>
      <c r="AC39"/>
      <c r="AD39"/>
      <c r="AE39">
        <f t="shared" si="9"/>
        <v>0</v>
      </c>
      <c r="AF39">
        <f t="shared" si="12"/>
        <v>0</v>
      </c>
      <c r="AG39">
        <f t="shared" si="12"/>
        <v>0</v>
      </c>
      <c r="AH39"/>
    </row>
    <row r="40" spans="1:34">
      <c r="A40" t="s">
        <v>171</v>
      </c>
      <c r="B40" t="s">
        <v>51</v>
      </c>
      <c r="C40" t="s">
        <v>172</v>
      </c>
      <c r="D40">
        <f t="shared" si="0"/>
        <v>192675.36</v>
      </c>
      <c r="E40" t="s">
        <v>45</v>
      </c>
      <c r="F40" t="s">
        <v>53</v>
      </c>
      <c r="G40">
        <f t="shared" si="1"/>
        <v>0</v>
      </c>
      <c r="H40">
        <f t="shared" si="2"/>
        <v>192675.36</v>
      </c>
      <c r="I40" t="str">
        <f t="shared" si="3"/>
        <v>OK</v>
      </c>
      <c r="J40" t="s">
        <v>53</v>
      </c>
      <c r="K40"/>
      <c r="L40"/>
      <c r="M40"/>
      <c r="N40"/>
      <c r="O40"/>
      <c r="P40">
        <f t="shared" si="5"/>
        <v>0</v>
      </c>
      <c r="Q40">
        <f t="shared" si="6"/>
        <v>0</v>
      </c>
      <c r="R40">
        <f t="shared" si="7"/>
        <v>0</v>
      </c>
      <c r="S40">
        <f t="shared" si="8"/>
        <v>-160562.79999999999</v>
      </c>
      <c r="T40" t="s">
        <v>47</v>
      </c>
      <c r="U40" t="s">
        <v>47</v>
      </c>
      <c r="V40" t="s">
        <v>49</v>
      </c>
      <c r="W40" t="s">
        <v>49</v>
      </c>
      <c r="X40" t="s">
        <v>49</v>
      </c>
      <c r="Y40" t="s">
        <v>49</v>
      </c>
      <c r="Z40" t="s">
        <v>49</v>
      </c>
      <c r="AA40" t="s">
        <v>49</v>
      </c>
      <c r="AB40"/>
      <c r="AC40"/>
      <c r="AD40"/>
      <c r="AE40">
        <f t="shared" si="9"/>
        <v>0</v>
      </c>
      <c r="AF40">
        <f t="shared" si="12"/>
        <v>0</v>
      </c>
      <c r="AG40">
        <f t="shared" si="12"/>
        <v>0</v>
      </c>
      <c r="AH40"/>
    </row>
    <row r="41" spans="1:34">
      <c r="A41" t="s">
        <v>173</v>
      </c>
      <c r="B41" t="s">
        <v>174</v>
      </c>
      <c r="C41" t="s">
        <v>175</v>
      </c>
      <c r="D41">
        <f t="shared" si="0"/>
        <v>30220.799999999999</v>
      </c>
      <c r="E41" t="s">
        <v>45</v>
      </c>
      <c r="F41" t="s">
        <v>176</v>
      </c>
      <c r="G41">
        <f t="shared" si="1"/>
        <v>29011.967999999997</v>
      </c>
      <c r="H41">
        <f t="shared" si="2"/>
        <v>1208.8320000000022</v>
      </c>
      <c r="I41" t="str">
        <f t="shared" si="3"/>
        <v>OK</v>
      </c>
      <c r="J41" t="s">
        <v>177</v>
      </c>
      <c r="K41"/>
      <c r="L41"/>
      <c r="M41"/>
      <c r="N41"/>
      <c r="O41"/>
      <c r="P41">
        <f t="shared" si="5"/>
        <v>0</v>
      </c>
      <c r="Q41">
        <f t="shared" si="6"/>
        <v>0</v>
      </c>
      <c r="R41">
        <f t="shared" si="7"/>
        <v>0</v>
      </c>
      <c r="S41">
        <f t="shared" si="8"/>
        <v>-25184</v>
      </c>
      <c r="T41" t="s">
        <v>47</v>
      </c>
      <c r="U41" t="s">
        <v>47</v>
      </c>
      <c r="V41" t="s">
        <v>47</v>
      </c>
      <c r="W41" t="s">
        <v>47</v>
      </c>
      <c r="X41" t="s">
        <v>49</v>
      </c>
      <c r="Y41" t="s">
        <v>49</v>
      </c>
      <c r="Z41" t="s">
        <v>49</v>
      </c>
      <c r="AA41" t="s">
        <v>49</v>
      </c>
      <c r="AB41"/>
      <c r="AC41"/>
      <c r="AD41"/>
      <c r="AE41">
        <f t="shared" si="9"/>
        <v>0</v>
      </c>
      <c r="AF41">
        <f t="shared" si="12"/>
        <v>0</v>
      </c>
      <c r="AG41">
        <f t="shared" si="12"/>
        <v>0</v>
      </c>
      <c r="AH41"/>
    </row>
    <row r="42" spans="1:34">
      <c r="A42" t="s">
        <v>178</v>
      </c>
      <c r="B42" t="s">
        <v>179</v>
      </c>
      <c r="C42" t="s">
        <v>175</v>
      </c>
      <c r="D42">
        <f t="shared" si="0"/>
        <v>30220.799999999999</v>
      </c>
      <c r="E42" t="s">
        <v>45</v>
      </c>
      <c r="F42" t="s">
        <v>176</v>
      </c>
      <c r="G42">
        <f t="shared" si="1"/>
        <v>29011.967999999997</v>
      </c>
      <c r="H42">
        <f t="shared" si="2"/>
        <v>1208.8320000000022</v>
      </c>
      <c r="I42" t="str">
        <f t="shared" si="3"/>
        <v>OK</v>
      </c>
      <c r="J42" t="s">
        <v>177</v>
      </c>
      <c r="K42"/>
      <c r="L42"/>
      <c r="M42"/>
      <c r="N42"/>
      <c r="O42"/>
      <c r="P42">
        <f t="shared" si="5"/>
        <v>0</v>
      </c>
      <c r="Q42">
        <f t="shared" si="6"/>
        <v>0</v>
      </c>
      <c r="R42">
        <f t="shared" si="7"/>
        <v>0</v>
      </c>
      <c r="S42">
        <f t="shared" si="8"/>
        <v>-25184</v>
      </c>
      <c r="T42" t="s">
        <v>47</v>
      </c>
      <c r="U42" t="s">
        <v>47</v>
      </c>
      <c r="V42" t="s">
        <v>47</v>
      </c>
      <c r="W42" t="s">
        <v>47</v>
      </c>
      <c r="X42" t="s">
        <v>49</v>
      </c>
      <c r="Y42" t="s">
        <v>49</v>
      </c>
      <c r="Z42" t="s">
        <v>49</v>
      </c>
      <c r="AA42" t="s">
        <v>49</v>
      </c>
      <c r="AB42"/>
      <c r="AC42"/>
      <c r="AD42"/>
      <c r="AE42">
        <f t="shared" si="9"/>
        <v>0</v>
      </c>
      <c r="AF42">
        <f t="shared" si="12"/>
        <v>0</v>
      </c>
      <c r="AG42">
        <f t="shared" si="12"/>
        <v>0</v>
      </c>
      <c r="AH42"/>
    </row>
    <row r="43" spans="1:34">
      <c r="A43" t="s">
        <v>180</v>
      </c>
      <c r="B43" t="s">
        <v>181</v>
      </c>
      <c r="C43" t="s">
        <v>182</v>
      </c>
      <c r="D43">
        <f t="shared" si="0"/>
        <v>46195.439999999995</v>
      </c>
      <c r="E43" t="s">
        <v>45</v>
      </c>
      <c r="F43" t="s">
        <v>183</v>
      </c>
      <c r="G43">
        <f t="shared" si="1"/>
        <v>16630.356</v>
      </c>
      <c r="H43">
        <f t="shared" si="2"/>
        <v>29565.083999999995</v>
      </c>
      <c r="I43" t="str">
        <f t="shared" si="3"/>
        <v>OK</v>
      </c>
      <c r="J43" t="s">
        <v>53</v>
      </c>
      <c r="K43"/>
      <c r="L43"/>
      <c r="M43"/>
      <c r="N43"/>
      <c r="O43"/>
      <c r="P43">
        <f t="shared" si="5"/>
        <v>0</v>
      </c>
      <c r="Q43">
        <f t="shared" si="6"/>
        <v>0</v>
      </c>
      <c r="R43">
        <f t="shared" si="7"/>
        <v>0</v>
      </c>
      <c r="S43">
        <f t="shared" si="8"/>
        <v>-38496.199999999997</v>
      </c>
      <c r="T43" t="s">
        <v>47</v>
      </c>
      <c r="U43" t="s">
        <v>47</v>
      </c>
      <c r="V43" t="s">
        <v>47</v>
      </c>
      <c r="W43" t="s">
        <v>49</v>
      </c>
      <c r="X43" t="s">
        <v>49</v>
      </c>
      <c r="Y43" t="s">
        <v>49</v>
      </c>
      <c r="Z43" t="s">
        <v>49</v>
      </c>
      <c r="AA43" t="s">
        <v>49</v>
      </c>
      <c r="AB43"/>
      <c r="AC43"/>
      <c r="AD43"/>
      <c r="AE43">
        <f t="shared" si="9"/>
        <v>0</v>
      </c>
      <c r="AF43">
        <f t="shared" si="12"/>
        <v>0</v>
      </c>
      <c r="AG43">
        <f t="shared" si="12"/>
        <v>0</v>
      </c>
      <c r="AH43"/>
    </row>
    <row r="44" spans="1:34">
      <c r="A44" t="s">
        <v>184</v>
      </c>
      <c r="B44" t="s">
        <v>51</v>
      </c>
      <c r="C44" t="s">
        <v>185</v>
      </c>
      <c r="D44">
        <f t="shared" si="0"/>
        <v>219009.6</v>
      </c>
      <c r="E44" t="s">
        <v>45</v>
      </c>
      <c r="F44" t="s">
        <v>53</v>
      </c>
      <c r="G44">
        <f t="shared" si="1"/>
        <v>0</v>
      </c>
      <c r="H44">
        <f t="shared" si="2"/>
        <v>219009.6</v>
      </c>
      <c r="I44" t="str">
        <f t="shared" si="3"/>
        <v>OK</v>
      </c>
      <c r="J44" t="s">
        <v>53</v>
      </c>
      <c r="K44"/>
      <c r="L44"/>
      <c r="M44"/>
      <c r="N44"/>
      <c r="O44"/>
      <c r="P44">
        <f t="shared" si="5"/>
        <v>0</v>
      </c>
      <c r="Q44">
        <f t="shared" si="6"/>
        <v>0</v>
      </c>
      <c r="R44">
        <f t="shared" si="7"/>
        <v>0</v>
      </c>
      <c r="S44">
        <f t="shared" si="8"/>
        <v>-182508</v>
      </c>
      <c r="T44" t="s">
        <v>49</v>
      </c>
      <c r="U44" t="s">
        <v>49</v>
      </c>
      <c r="V44" t="s">
        <v>49</v>
      </c>
      <c r="W44" t="s">
        <v>49</v>
      </c>
      <c r="X44" t="s">
        <v>49</v>
      </c>
      <c r="Y44" t="s">
        <v>49</v>
      </c>
      <c r="Z44" t="s">
        <v>49</v>
      </c>
      <c r="AA44" t="s">
        <v>49</v>
      </c>
      <c r="AB44"/>
      <c r="AC44"/>
      <c r="AD44"/>
      <c r="AE44">
        <f t="shared" si="9"/>
        <v>0</v>
      </c>
      <c r="AF44">
        <f t="shared" si="12"/>
        <v>0</v>
      </c>
      <c r="AG44">
        <f t="shared" si="12"/>
        <v>0</v>
      </c>
      <c r="AH44"/>
    </row>
    <row r="45" spans="1:34">
      <c r="A45" t="s">
        <v>186</v>
      </c>
      <c r="B45" t="s">
        <v>187</v>
      </c>
      <c r="C45" t="s">
        <v>188</v>
      </c>
      <c r="D45">
        <f t="shared" si="0"/>
        <v>11490</v>
      </c>
      <c r="E45" t="s">
        <v>45</v>
      </c>
      <c r="F45" t="s">
        <v>189</v>
      </c>
      <c r="G45">
        <f t="shared" si="1"/>
        <v>4136.3999999999996</v>
      </c>
      <c r="H45">
        <f t="shared" si="2"/>
        <v>7353.6</v>
      </c>
      <c r="I45" t="str">
        <f t="shared" si="3"/>
        <v>OK</v>
      </c>
      <c r="J45" t="s">
        <v>53</v>
      </c>
      <c r="K45"/>
      <c r="L45"/>
      <c r="M45"/>
      <c r="N45"/>
      <c r="O45"/>
      <c r="P45">
        <f t="shared" si="5"/>
        <v>0</v>
      </c>
      <c r="Q45">
        <f t="shared" si="6"/>
        <v>0</v>
      </c>
      <c r="R45">
        <f t="shared" si="7"/>
        <v>0</v>
      </c>
      <c r="S45">
        <f t="shared" si="8"/>
        <v>-9575</v>
      </c>
      <c r="T45" t="s">
        <v>47</v>
      </c>
      <c r="U45" t="s">
        <v>47</v>
      </c>
      <c r="V45" t="s">
        <v>49</v>
      </c>
      <c r="W45" t="s">
        <v>49</v>
      </c>
      <c r="X45" t="s">
        <v>49</v>
      </c>
      <c r="Y45" t="s">
        <v>49</v>
      </c>
      <c r="Z45" t="s">
        <v>49</v>
      </c>
      <c r="AA45" t="s">
        <v>49</v>
      </c>
      <c r="AB45"/>
      <c r="AC45"/>
      <c r="AD45"/>
      <c r="AE45">
        <f t="shared" si="9"/>
        <v>0</v>
      </c>
      <c r="AF45">
        <f t="shared" si="12"/>
        <v>0</v>
      </c>
      <c r="AG45">
        <f t="shared" si="12"/>
        <v>0</v>
      </c>
      <c r="AH45"/>
    </row>
    <row r="46" spans="1:34">
      <c r="A46" t="s">
        <v>190</v>
      </c>
      <c r="B46" t="s">
        <v>191</v>
      </c>
      <c r="C46" t="s">
        <v>192</v>
      </c>
      <c r="D46">
        <f t="shared" si="0"/>
        <v>52131.203999999998</v>
      </c>
      <c r="E46" t="s">
        <v>45</v>
      </c>
      <c r="F46" t="s">
        <v>193</v>
      </c>
      <c r="G46">
        <f t="shared" si="1"/>
        <v>62557.439999999995</v>
      </c>
      <c r="H46">
        <f t="shared" si="2"/>
        <v>-10426.235999999997</v>
      </c>
      <c r="I46" t="str">
        <f t="shared" si="3"/>
        <v>OK</v>
      </c>
      <c r="J46" t="s">
        <v>194</v>
      </c>
      <c r="K46"/>
      <c r="L46"/>
      <c r="M46"/>
      <c r="N46"/>
      <c r="O46"/>
      <c r="P46">
        <f t="shared" si="5"/>
        <v>0</v>
      </c>
      <c r="Q46">
        <f t="shared" si="6"/>
        <v>0</v>
      </c>
      <c r="R46">
        <f t="shared" si="7"/>
        <v>0</v>
      </c>
      <c r="S46">
        <f t="shared" si="8"/>
        <v>-43442.67</v>
      </c>
      <c r="T46" t="s">
        <v>47</v>
      </c>
      <c r="U46" t="s">
        <v>47</v>
      </c>
      <c r="V46" t="s">
        <v>47</v>
      </c>
      <c r="W46" t="s">
        <v>47</v>
      </c>
      <c r="X46" t="s">
        <v>47</v>
      </c>
      <c r="Y46" t="s">
        <v>47</v>
      </c>
      <c r="Z46" t="s">
        <v>47</v>
      </c>
      <c r="AA46" t="s">
        <v>47</v>
      </c>
      <c r="AB46"/>
      <c r="AC46"/>
      <c r="AD46"/>
      <c r="AE46">
        <f t="shared" si="9"/>
        <v>0</v>
      </c>
      <c r="AF46">
        <f t="shared" si="12"/>
        <v>0</v>
      </c>
      <c r="AG46">
        <f t="shared" si="12"/>
        <v>0</v>
      </c>
      <c r="AH46"/>
    </row>
    <row r="47" spans="1:34">
      <c r="A47" t="s">
        <v>195</v>
      </c>
      <c r="B47" t="s">
        <v>196</v>
      </c>
      <c r="C47" t="s">
        <v>197</v>
      </c>
      <c r="D47">
        <f t="shared" si="0"/>
        <v>9500.003999999999</v>
      </c>
      <c r="E47" t="s">
        <v>45</v>
      </c>
      <c r="F47" t="s">
        <v>198</v>
      </c>
      <c r="G47">
        <f t="shared" si="1"/>
        <v>11400.083999999999</v>
      </c>
      <c r="H47">
        <f t="shared" si="2"/>
        <v>-1900.08</v>
      </c>
      <c r="I47" t="str">
        <f t="shared" si="3"/>
        <v>OK</v>
      </c>
      <c r="J47" t="s">
        <v>199</v>
      </c>
      <c r="K47"/>
      <c r="L47"/>
      <c r="M47"/>
      <c r="N47"/>
      <c r="O47"/>
      <c r="P47">
        <f t="shared" si="5"/>
        <v>0</v>
      </c>
      <c r="Q47">
        <f t="shared" si="6"/>
        <v>0</v>
      </c>
      <c r="R47">
        <f t="shared" si="7"/>
        <v>0</v>
      </c>
      <c r="S47">
        <f t="shared" si="8"/>
        <v>-7916.67</v>
      </c>
      <c r="T47" t="s">
        <v>47</v>
      </c>
      <c r="U47" t="s">
        <v>47</v>
      </c>
      <c r="V47" t="s">
        <v>47</v>
      </c>
      <c r="W47" t="s">
        <v>47</v>
      </c>
      <c r="X47" t="s">
        <v>47</v>
      </c>
      <c r="Y47" t="s">
        <v>47</v>
      </c>
      <c r="Z47" t="s">
        <v>47</v>
      </c>
      <c r="AA47" t="s">
        <v>47</v>
      </c>
      <c r="AB47"/>
      <c r="AC47"/>
      <c r="AD47"/>
      <c r="AE47">
        <f t="shared" si="9"/>
        <v>0</v>
      </c>
      <c r="AF47">
        <f t="shared" si="12"/>
        <v>0</v>
      </c>
      <c r="AG47">
        <f t="shared" si="12"/>
        <v>0</v>
      </c>
      <c r="AH47"/>
    </row>
    <row r="48" spans="1:34">
      <c r="A48" t="s">
        <v>200</v>
      </c>
      <c r="B48" t="s">
        <v>201</v>
      </c>
      <c r="C48" t="s">
        <v>161</v>
      </c>
      <c r="D48">
        <f t="shared" si="0"/>
        <v>10490.04</v>
      </c>
      <c r="E48" t="s">
        <v>45</v>
      </c>
      <c r="F48" t="s">
        <v>162</v>
      </c>
      <c r="G48">
        <f t="shared" si="1"/>
        <v>3776.4120000000003</v>
      </c>
      <c r="H48">
        <f t="shared" si="2"/>
        <v>6713.6280000000006</v>
      </c>
      <c r="I48" t="str">
        <f t="shared" si="3"/>
        <v>OK</v>
      </c>
      <c r="J48" t="s">
        <v>162</v>
      </c>
      <c r="K48"/>
      <c r="L48"/>
      <c r="M48"/>
      <c r="N48"/>
      <c r="O48"/>
      <c r="P48">
        <f t="shared" si="5"/>
        <v>0</v>
      </c>
      <c r="Q48">
        <f t="shared" si="6"/>
        <v>0</v>
      </c>
      <c r="R48">
        <f t="shared" si="7"/>
        <v>0</v>
      </c>
      <c r="S48">
        <f t="shared" si="8"/>
        <v>-8741.7000000000007</v>
      </c>
      <c r="T48" t="s">
        <v>47</v>
      </c>
      <c r="U48" t="s">
        <v>47</v>
      </c>
      <c r="V48" t="s">
        <v>47</v>
      </c>
      <c r="W48" t="s">
        <v>47</v>
      </c>
      <c r="X48" t="s">
        <v>202</v>
      </c>
      <c r="Y48" t="s">
        <v>49</v>
      </c>
      <c r="Z48" t="s">
        <v>49</v>
      </c>
      <c r="AA48" t="s">
        <v>49</v>
      </c>
      <c r="AB48"/>
      <c r="AC48"/>
      <c r="AD48"/>
      <c r="AE48">
        <f t="shared" si="9"/>
        <v>0</v>
      </c>
      <c r="AF48">
        <f t="shared" si="12"/>
        <v>0</v>
      </c>
      <c r="AG48">
        <f t="shared" si="12"/>
        <v>0</v>
      </c>
      <c r="AH48"/>
    </row>
    <row r="49" spans="1:34">
      <c r="A49" t="s">
        <v>203</v>
      </c>
      <c r="B49" t="s">
        <v>204</v>
      </c>
      <c r="C49" t="s">
        <v>161</v>
      </c>
      <c r="D49">
        <f t="shared" si="0"/>
        <v>10490.04</v>
      </c>
      <c r="E49" t="s">
        <v>45</v>
      </c>
      <c r="F49" t="s">
        <v>205</v>
      </c>
      <c r="G49">
        <f t="shared" si="1"/>
        <v>3776.3999999999996</v>
      </c>
      <c r="H49">
        <f t="shared" si="2"/>
        <v>6713.6400000000012</v>
      </c>
      <c r="I49" t="str">
        <f t="shared" si="3"/>
        <v>OK</v>
      </c>
      <c r="J49" t="s">
        <v>205</v>
      </c>
      <c r="K49"/>
      <c r="L49"/>
      <c r="M49"/>
      <c r="N49"/>
      <c r="O49"/>
      <c r="P49">
        <f t="shared" si="5"/>
        <v>0</v>
      </c>
      <c r="Q49">
        <f t="shared" si="6"/>
        <v>0</v>
      </c>
      <c r="R49">
        <f t="shared" si="7"/>
        <v>0</v>
      </c>
      <c r="S49">
        <f t="shared" si="8"/>
        <v>-8741.7000000000007</v>
      </c>
      <c r="T49" t="s">
        <v>47</v>
      </c>
      <c r="U49" t="s">
        <v>47</v>
      </c>
      <c r="V49" t="s">
        <v>47</v>
      </c>
      <c r="W49" t="s">
        <v>47</v>
      </c>
      <c r="X49" t="s">
        <v>206</v>
      </c>
      <c r="Y49" t="s">
        <v>49</v>
      </c>
      <c r="Z49" t="s">
        <v>49</v>
      </c>
      <c r="AA49" t="s">
        <v>49</v>
      </c>
      <c r="AB49"/>
      <c r="AC49"/>
      <c r="AD49"/>
      <c r="AE49">
        <f t="shared" si="9"/>
        <v>0</v>
      </c>
      <c r="AF49">
        <f t="shared" si="12"/>
        <v>0</v>
      </c>
      <c r="AG49">
        <f t="shared" si="12"/>
        <v>0</v>
      </c>
      <c r="AH49"/>
    </row>
    <row r="50" spans="1:34">
      <c r="A50" t="s">
        <v>207</v>
      </c>
      <c r="B50" t="s">
        <v>208</v>
      </c>
      <c r="C50" t="s">
        <v>209</v>
      </c>
      <c r="D50">
        <f t="shared" si="0"/>
        <v>5989.9949999999999</v>
      </c>
      <c r="E50" t="s">
        <v>62</v>
      </c>
      <c r="F50" t="s">
        <v>210</v>
      </c>
      <c r="G50">
        <f t="shared" si="1"/>
        <v>6589.0550000000003</v>
      </c>
      <c r="H50">
        <f t="shared" si="2"/>
        <v>-599.0600000000004</v>
      </c>
      <c r="I50" t="str">
        <f t="shared" si="3"/>
        <v>OK</v>
      </c>
      <c r="J50" t="s">
        <v>211</v>
      </c>
      <c r="K50"/>
      <c r="L50"/>
      <c r="M50"/>
      <c r="N50"/>
      <c r="O50"/>
      <c r="P50">
        <f t="shared" si="5"/>
        <v>0</v>
      </c>
      <c r="Q50">
        <f t="shared" si="6"/>
        <v>0</v>
      </c>
      <c r="R50">
        <f t="shared" si="7"/>
        <v>0</v>
      </c>
      <c r="S50">
        <f t="shared" si="8"/>
        <v>-5445.45</v>
      </c>
      <c r="T50" t="s">
        <v>47</v>
      </c>
      <c r="U50" t="s">
        <v>47</v>
      </c>
      <c r="V50" t="s">
        <v>47</v>
      </c>
      <c r="W50" t="s">
        <v>47</v>
      </c>
      <c r="X50" t="s">
        <v>47</v>
      </c>
      <c r="Y50" t="s">
        <v>47</v>
      </c>
      <c r="Z50" t="s">
        <v>47</v>
      </c>
      <c r="AA50" t="s">
        <v>47</v>
      </c>
      <c r="AB50"/>
      <c r="AC50"/>
      <c r="AD50"/>
      <c r="AE50">
        <f t="shared" si="9"/>
        <v>0</v>
      </c>
      <c r="AF50">
        <f t="shared" si="12"/>
        <v>0</v>
      </c>
      <c r="AG50">
        <f t="shared" si="12"/>
        <v>0</v>
      </c>
      <c r="AH50"/>
    </row>
    <row r="51" spans="1:34">
      <c r="A51" t="s">
        <v>212</v>
      </c>
      <c r="B51" t="s">
        <v>51</v>
      </c>
      <c r="C51" t="s">
        <v>213</v>
      </c>
      <c r="D51">
        <f t="shared" si="0"/>
        <v>207272.4</v>
      </c>
      <c r="E51" t="s">
        <v>45</v>
      </c>
      <c r="F51" t="s">
        <v>53</v>
      </c>
      <c r="G51">
        <f t="shared" si="1"/>
        <v>0</v>
      </c>
      <c r="H51">
        <f t="shared" si="2"/>
        <v>207272.4</v>
      </c>
      <c r="I51" t="str">
        <f t="shared" si="3"/>
        <v>OK</v>
      </c>
      <c r="J51" t="s">
        <v>53</v>
      </c>
      <c r="K51"/>
      <c r="L51"/>
      <c r="M51"/>
      <c r="N51"/>
      <c r="O51"/>
      <c r="P51">
        <f t="shared" si="5"/>
        <v>0</v>
      </c>
      <c r="Q51">
        <f t="shared" si="6"/>
        <v>0</v>
      </c>
      <c r="R51">
        <f t="shared" si="7"/>
        <v>0</v>
      </c>
      <c r="S51">
        <f t="shared" si="8"/>
        <v>-172727</v>
      </c>
      <c r="T51" t="s">
        <v>49</v>
      </c>
      <c r="U51" t="s">
        <v>49</v>
      </c>
      <c r="V51" t="s">
        <v>49</v>
      </c>
      <c r="W51" t="s">
        <v>49</v>
      </c>
      <c r="X51" t="s">
        <v>49</v>
      </c>
      <c r="Y51" t="s">
        <v>49</v>
      </c>
      <c r="Z51" t="s">
        <v>49</v>
      </c>
      <c r="AA51" t="s">
        <v>49</v>
      </c>
      <c r="AB51"/>
      <c r="AC51"/>
      <c r="AD51"/>
      <c r="AE51">
        <f t="shared" si="9"/>
        <v>0</v>
      </c>
      <c r="AF51">
        <f t="shared" si="12"/>
        <v>0</v>
      </c>
      <c r="AG51">
        <f t="shared" si="12"/>
        <v>0</v>
      </c>
      <c r="AH51"/>
    </row>
    <row r="52" spans="1:34">
      <c r="A52" t="s">
        <v>214</v>
      </c>
      <c r="B52" t="s">
        <v>51</v>
      </c>
      <c r="C52" t="s">
        <v>215</v>
      </c>
      <c r="D52">
        <f t="shared" si="0"/>
        <v>300694.2</v>
      </c>
      <c r="E52" t="s">
        <v>45</v>
      </c>
      <c r="F52" t="s">
        <v>53</v>
      </c>
      <c r="G52">
        <f t="shared" si="1"/>
        <v>0</v>
      </c>
      <c r="H52">
        <f t="shared" si="2"/>
        <v>300694.2</v>
      </c>
      <c r="I52" t="str">
        <f t="shared" si="3"/>
        <v>OK</v>
      </c>
      <c r="J52" t="s">
        <v>53</v>
      </c>
      <c r="K52"/>
      <c r="L52"/>
      <c r="M52"/>
      <c r="N52"/>
      <c r="O52"/>
      <c r="P52">
        <f t="shared" si="5"/>
        <v>0</v>
      </c>
      <c r="Q52">
        <f t="shared" si="6"/>
        <v>0</v>
      </c>
      <c r="R52">
        <f t="shared" si="7"/>
        <v>0</v>
      </c>
      <c r="S52">
        <f t="shared" si="8"/>
        <v>-250578.5</v>
      </c>
      <c r="T52" t="s">
        <v>49</v>
      </c>
      <c r="U52" t="s">
        <v>49</v>
      </c>
      <c r="V52" t="s">
        <v>49</v>
      </c>
      <c r="W52" t="s">
        <v>49</v>
      </c>
      <c r="X52" t="s">
        <v>49</v>
      </c>
      <c r="Y52" t="s">
        <v>49</v>
      </c>
      <c r="Z52" t="s">
        <v>49</v>
      </c>
      <c r="AA52" t="s">
        <v>49</v>
      </c>
      <c r="AB52"/>
      <c r="AC52"/>
      <c r="AD52"/>
      <c r="AE52">
        <f t="shared" si="9"/>
        <v>0</v>
      </c>
      <c r="AF52">
        <f t="shared" si="12"/>
        <v>0</v>
      </c>
      <c r="AG52">
        <f t="shared" si="12"/>
        <v>0</v>
      </c>
      <c r="AH52"/>
    </row>
    <row r="53" spans="1:34">
      <c r="A53" t="s">
        <v>216</v>
      </c>
      <c r="B53" t="s">
        <v>43</v>
      </c>
      <c r="C53" t="s">
        <v>217</v>
      </c>
      <c r="D53">
        <f t="shared" si="0"/>
        <v>310210.56</v>
      </c>
      <c r="E53" t="s">
        <v>45</v>
      </c>
      <c r="F53" t="s">
        <v>218</v>
      </c>
      <c r="G53">
        <f t="shared" si="1"/>
        <v>260576.87999999998</v>
      </c>
      <c r="H53">
        <f t="shared" si="2"/>
        <v>49633.680000000022</v>
      </c>
      <c r="I53" t="str">
        <f t="shared" si="3"/>
        <v>OK</v>
      </c>
      <c r="J53" t="s">
        <v>219</v>
      </c>
      <c r="K53"/>
      <c r="L53"/>
      <c r="M53"/>
      <c r="N53"/>
      <c r="O53"/>
      <c r="P53">
        <f t="shared" si="5"/>
        <v>0</v>
      </c>
      <c r="Q53">
        <f t="shared" si="6"/>
        <v>0</v>
      </c>
      <c r="R53">
        <f t="shared" si="7"/>
        <v>0</v>
      </c>
      <c r="S53">
        <f t="shared" si="8"/>
        <v>-258508.79999999999</v>
      </c>
      <c r="T53" t="s">
        <v>47</v>
      </c>
      <c r="U53" t="s">
        <v>47</v>
      </c>
      <c r="V53" t="s">
        <v>47</v>
      </c>
      <c r="W53" t="s">
        <v>47</v>
      </c>
      <c r="X53" t="s">
        <v>49</v>
      </c>
      <c r="Y53" t="s">
        <v>49</v>
      </c>
      <c r="Z53" t="s">
        <v>49</v>
      </c>
      <c r="AA53" t="s">
        <v>49</v>
      </c>
      <c r="AB53"/>
      <c r="AC53"/>
      <c r="AD53"/>
      <c r="AE53">
        <f t="shared" si="9"/>
        <v>0</v>
      </c>
      <c r="AF53">
        <f t="shared" si="12"/>
        <v>0</v>
      </c>
      <c r="AG53">
        <f t="shared" si="12"/>
        <v>0</v>
      </c>
      <c r="AH53"/>
    </row>
    <row r="54" spans="1:34">
      <c r="A54" t="s">
        <v>220</v>
      </c>
      <c r="B54" t="s">
        <v>43</v>
      </c>
      <c r="C54" t="s">
        <v>221</v>
      </c>
      <c r="D54">
        <f t="shared" si="0"/>
        <v>449761.56</v>
      </c>
      <c r="E54" t="s">
        <v>45</v>
      </c>
      <c r="F54" t="s">
        <v>222</v>
      </c>
      <c r="G54">
        <f t="shared" si="1"/>
        <v>377799.66</v>
      </c>
      <c r="H54">
        <f t="shared" si="2"/>
        <v>71961.900000000023</v>
      </c>
      <c r="I54" t="str">
        <f t="shared" si="3"/>
        <v>OK</v>
      </c>
      <c r="J54" t="s">
        <v>223</v>
      </c>
      <c r="K54"/>
      <c r="L54"/>
      <c r="M54"/>
      <c r="N54"/>
      <c r="O54"/>
      <c r="P54">
        <f t="shared" si="5"/>
        <v>0</v>
      </c>
      <c r="Q54">
        <f t="shared" si="6"/>
        <v>0</v>
      </c>
      <c r="R54">
        <f t="shared" si="7"/>
        <v>0</v>
      </c>
      <c r="S54">
        <f t="shared" si="8"/>
        <v>-374801.3</v>
      </c>
      <c r="T54" t="s">
        <v>47</v>
      </c>
      <c r="U54" t="s">
        <v>47</v>
      </c>
      <c r="V54" t="s">
        <v>47</v>
      </c>
      <c r="W54" t="s">
        <v>47</v>
      </c>
      <c r="X54" t="s">
        <v>49</v>
      </c>
      <c r="Y54" t="s">
        <v>49</v>
      </c>
      <c r="Z54" t="s">
        <v>49</v>
      </c>
      <c r="AA54" t="s">
        <v>49</v>
      </c>
      <c r="AB54"/>
      <c r="AC54"/>
      <c r="AD54"/>
      <c r="AE54">
        <f t="shared" si="9"/>
        <v>0</v>
      </c>
      <c r="AF54">
        <f t="shared" si="12"/>
        <v>0</v>
      </c>
      <c r="AG54">
        <f t="shared" si="12"/>
        <v>0</v>
      </c>
      <c r="AH54"/>
    </row>
    <row r="55" spans="1:34">
      <c r="A55" t="s">
        <v>224</v>
      </c>
      <c r="B55" t="s">
        <v>225</v>
      </c>
      <c r="C55" t="s">
        <v>226</v>
      </c>
      <c r="D55">
        <f t="shared" si="0"/>
        <v>14490</v>
      </c>
      <c r="E55" t="s">
        <v>45</v>
      </c>
      <c r="F55" t="s">
        <v>227</v>
      </c>
      <c r="G55">
        <f t="shared" si="1"/>
        <v>5216.3999999999996</v>
      </c>
      <c r="H55">
        <f t="shared" si="2"/>
        <v>9273.6</v>
      </c>
      <c r="I55" t="str">
        <f t="shared" si="3"/>
        <v>OK</v>
      </c>
      <c r="J55" t="s">
        <v>227</v>
      </c>
      <c r="K55"/>
      <c r="L55"/>
      <c r="M55"/>
      <c r="N55"/>
      <c r="O55"/>
      <c r="P55">
        <f t="shared" si="5"/>
        <v>0</v>
      </c>
      <c r="Q55">
        <f t="shared" si="6"/>
        <v>0</v>
      </c>
      <c r="R55">
        <f t="shared" si="7"/>
        <v>0</v>
      </c>
      <c r="S55">
        <f t="shared" si="8"/>
        <v>-12075</v>
      </c>
      <c r="T55" t="s">
        <v>47</v>
      </c>
      <c r="U55" t="s">
        <v>228</v>
      </c>
      <c r="V55" t="s">
        <v>47</v>
      </c>
      <c r="W55" t="s">
        <v>47</v>
      </c>
      <c r="X55" t="s">
        <v>49</v>
      </c>
      <c r="Y55" t="s">
        <v>49</v>
      </c>
      <c r="Z55" t="s">
        <v>49</v>
      </c>
      <c r="AA55" t="s">
        <v>49</v>
      </c>
      <c r="AB55"/>
      <c r="AC55"/>
      <c r="AD55"/>
      <c r="AE55">
        <f t="shared" si="9"/>
        <v>0</v>
      </c>
      <c r="AF55">
        <f t="shared" si="12"/>
        <v>0</v>
      </c>
      <c r="AG55">
        <f t="shared" si="12"/>
        <v>0</v>
      </c>
      <c r="AH55"/>
    </row>
    <row r="56" spans="1:34">
      <c r="A56" t="s">
        <v>229</v>
      </c>
      <c r="B56" t="s">
        <v>230</v>
      </c>
      <c r="C56" t="s">
        <v>231</v>
      </c>
      <c r="D56">
        <f t="shared" si="0"/>
        <v>291055.56</v>
      </c>
      <c r="E56" t="s">
        <v>45</v>
      </c>
      <c r="F56" t="s">
        <v>232</v>
      </c>
      <c r="G56">
        <f t="shared" si="1"/>
        <v>279412.98</v>
      </c>
      <c r="H56">
        <f t="shared" si="2"/>
        <v>11642.580000000016</v>
      </c>
      <c r="I56" t="str">
        <f t="shared" si="3"/>
        <v>OK</v>
      </c>
      <c r="J56" t="s">
        <v>53</v>
      </c>
      <c r="K56"/>
      <c r="L56"/>
      <c r="M56"/>
      <c r="N56"/>
      <c r="O56"/>
      <c r="P56">
        <f t="shared" si="5"/>
        <v>0</v>
      </c>
      <c r="Q56">
        <f t="shared" si="6"/>
        <v>0</v>
      </c>
      <c r="R56">
        <f t="shared" si="7"/>
        <v>0</v>
      </c>
      <c r="S56">
        <f t="shared" si="8"/>
        <v>-242546.3</v>
      </c>
      <c r="T56" t="s">
        <v>47</v>
      </c>
      <c r="U56" t="s">
        <v>47</v>
      </c>
      <c r="V56" t="s">
        <v>47</v>
      </c>
      <c r="W56" t="s">
        <v>47</v>
      </c>
      <c r="X56" t="s">
        <v>49</v>
      </c>
      <c r="Y56" t="s">
        <v>49</v>
      </c>
      <c r="Z56" t="s">
        <v>49</v>
      </c>
      <c r="AA56" t="s">
        <v>49</v>
      </c>
      <c r="AB56"/>
      <c r="AC56"/>
      <c r="AD56"/>
      <c r="AE56">
        <f t="shared" si="9"/>
        <v>0</v>
      </c>
      <c r="AF56">
        <f t="shared" si="12"/>
        <v>0</v>
      </c>
      <c r="AG56">
        <f t="shared" si="12"/>
        <v>0</v>
      </c>
      <c r="AH56"/>
    </row>
    <row r="57" spans="1:34">
      <c r="A57" t="s">
        <v>233</v>
      </c>
      <c r="B57" t="s">
        <v>51</v>
      </c>
      <c r="C57" t="s">
        <v>234</v>
      </c>
      <c r="D57">
        <f t="shared" si="0"/>
        <v>52866</v>
      </c>
      <c r="E57" t="s">
        <v>45</v>
      </c>
      <c r="F57" t="s">
        <v>53</v>
      </c>
      <c r="G57">
        <f t="shared" si="1"/>
        <v>0</v>
      </c>
      <c r="H57">
        <f t="shared" si="2"/>
        <v>52866</v>
      </c>
      <c r="I57" t="str">
        <f t="shared" si="3"/>
        <v>OK</v>
      </c>
      <c r="J57" t="s">
        <v>53</v>
      </c>
      <c r="K57"/>
      <c r="L57"/>
      <c r="M57"/>
      <c r="N57"/>
      <c r="O57"/>
      <c r="P57">
        <f t="shared" si="5"/>
        <v>0</v>
      </c>
      <c r="Q57">
        <f t="shared" si="6"/>
        <v>0</v>
      </c>
      <c r="R57">
        <f t="shared" si="7"/>
        <v>0</v>
      </c>
      <c r="S57">
        <f t="shared" si="8"/>
        <v>-44055</v>
      </c>
      <c r="T57" t="s">
        <v>49</v>
      </c>
      <c r="U57" t="s">
        <v>49</v>
      </c>
      <c r="V57" t="s">
        <v>49</v>
      </c>
      <c r="W57" t="s">
        <v>49</v>
      </c>
      <c r="X57" t="s">
        <v>49</v>
      </c>
      <c r="Y57" t="s">
        <v>49</v>
      </c>
      <c r="Z57" t="s">
        <v>49</v>
      </c>
      <c r="AA57" t="s">
        <v>49</v>
      </c>
      <c r="AB57"/>
      <c r="AC57"/>
      <c r="AD57"/>
      <c r="AE57">
        <f t="shared" si="9"/>
        <v>0</v>
      </c>
      <c r="AF57">
        <f t="shared" si="12"/>
        <v>0</v>
      </c>
      <c r="AG57">
        <f t="shared" si="12"/>
        <v>0</v>
      </c>
      <c r="AH57"/>
    </row>
    <row r="58" spans="1:34">
      <c r="A58" t="s">
        <v>235</v>
      </c>
      <c r="B58" t="s">
        <v>51</v>
      </c>
      <c r="C58" t="s">
        <v>236</v>
      </c>
      <c r="D58">
        <f t="shared" si="0"/>
        <v>201195.84</v>
      </c>
      <c r="E58" t="s">
        <v>45</v>
      </c>
      <c r="F58" t="s">
        <v>53</v>
      </c>
      <c r="G58">
        <f t="shared" si="1"/>
        <v>0</v>
      </c>
      <c r="H58">
        <f t="shared" si="2"/>
        <v>201195.84</v>
      </c>
      <c r="I58" t="str">
        <f t="shared" si="3"/>
        <v>OK</v>
      </c>
      <c r="J58" t="s">
        <v>53</v>
      </c>
      <c r="K58"/>
      <c r="L58"/>
      <c r="M58"/>
      <c r="N58"/>
      <c r="O58"/>
      <c r="P58">
        <f t="shared" si="5"/>
        <v>0</v>
      </c>
      <c r="Q58">
        <f t="shared" si="6"/>
        <v>0</v>
      </c>
      <c r="R58">
        <f t="shared" si="7"/>
        <v>0</v>
      </c>
      <c r="S58">
        <f t="shared" si="8"/>
        <v>-167663.20000000001</v>
      </c>
      <c r="T58" t="s">
        <v>47</v>
      </c>
      <c r="U58" t="s">
        <v>49</v>
      </c>
      <c r="V58" t="s">
        <v>49</v>
      </c>
      <c r="W58" t="s">
        <v>49</v>
      </c>
      <c r="X58" t="s">
        <v>49</v>
      </c>
      <c r="Y58" t="s">
        <v>49</v>
      </c>
      <c r="Z58" t="s">
        <v>49</v>
      </c>
      <c r="AA58" t="s">
        <v>49</v>
      </c>
      <c r="AB58"/>
      <c r="AC58"/>
      <c r="AD58"/>
      <c r="AE58">
        <f t="shared" si="9"/>
        <v>0</v>
      </c>
      <c r="AF58">
        <f t="shared" si="12"/>
        <v>0</v>
      </c>
      <c r="AG58">
        <f t="shared" si="12"/>
        <v>0</v>
      </c>
      <c r="AH58"/>
    </row>
    <row r="59" spans="1:34">
      <c r="A59" t="s">
        <v>237</v>
      </c>
      <c r="B59" t="s">
        <v>238</v>
      </c>
      <c r="C59" t="s">
        <v>226</v>
      </c>
      <c r="D59">
        <f t="shared" si="0"/>
        <v>14490</v>
      </c>
      <c r="E59" t="s">
        <v>45</v>
      </c>
      <c r="F59" t="s">
        <v>227</v>
      </c>
      <c r="G59">
        <f t="shared" si="1"/>
        <v>5216.3999999999996</v>
      </c>
      <c r="H59">
        <f t="shared" si="2"/>
        <v>9273.6</v>
      </c>
      <c r="I59" t="str">
        <f t="shared" si="3"/>
        <v>OK</v>
      </c>
      <c r="J59" t="s">
        <v>227</v>
      </c>
      <c r="K59"/>
      <c r="L59"/>
      <c r="M59"/>
      <c r="N59"/>
      <c r="O59"/>
      <c r="P59">
        <f t="shared" si="5"/>
        <v>0</v>
      </c>
      <c r="Q59">
        <f t="shared" si="6"/>
        <v>0</v>
      </c>
      <c r="R59">
        <f t="shared" si="7"/>
        <v>0</v>
      </c>
      <c r="S59">
        <f t="shared" si="8"/>
        <v>-12075</v>
      </c>
      <c r="T59" t="s">
        <v>47</v>
      </c>
      <c r="U59" t="s">
        <v>47</v>
      </c>
      <c r="V59" t="s">
        <v>47</v>
      </c>
      <c r="W59" t="s">
        <v>47</v>
      </c>
      <c r="X59" t="s">
        <v>49</v>
      </c>
      <c r="Y59" t="s">
        <v>49</v>
      </c>
      <c r="Z59" t="s">
        <v>49</v>
      </c>
      <c r="AA59" t="s">
        <v>49</v>
      </c>
      <c r="AB59"/>
      <c r="AC59"/>
      <c r="AD59"/>
      <c r="AE59">
        <f t="shared" si="9"/>
        <v>0</v>
      </c>
      <c r="AF59">
        <f t="shared" si="12"/>
        <v>0</v>
      </c>
      <c r="AG59">
        <f t="shared" si="12"/>
        <v>0</v>
      </c>
      <c r="AH59"/>
    </row>
    <row r="60" spans="1:34">
      <c r="A60" t="s">
        <v>239</v>
      </c>
      <c r="B60" t="s">
        <v>240</v>
      </c>
      <c r="C60" t="s">
        <v>241</v>
      </c>
      <c r="D60">
        <f t="shared" si="0"/>
        <v>87203.64</v>
      </c>
      <c r="E60" t="s">
        <v>45</v>
      </c>
      <c r="F60" t="s">
        <v>242</v>
      </c>
      <c r="G60">
        <f t="shared" si="1"/>
        <v>83715.48</v>
      </c>
      <c r="H60">
        <f t="shared" si="2"/>
        <v>3488.1600000000035</v>
      </c>
      <c r="I60" t="str">
        <f t="shared" si="3"/>
        <v>OK</v>
      </c>
      <c r="J60" t="s">
        <v>243</v>
      </c>
      <c r="K60"/>
      <c r="L60"/>
      <c r="M60"/>
      <c r="N60"/>
      <c r="O60"/>
      <c r="P60">
        <f t="shared" si="5"/>
        <v>0</v>
      </c>
      <c r="Q60">
        <f t="shared" si="6"/>
        <v>0</v>
      </c>
      <c r="R60">
        <f t="shared" si="7"/>
        <v>0</v>
      </c>
      <c r="S60">
        <f t="shared" si="8"/>
        <v>-72669.7</v>
      </c>
      <c r="T60" t="s">
        <v>47</v>
      </c>
      <c r="U60" t="s">
        <v>47</v>
      </c>
      <c r="V60" t="s">
        <v>47</v>
      </c>
      <c r="W60" t="s">
        <v>47</v>
      </c>
      <c r="X60" t="s">
        <v>49</v>
      </c>
      <c r="Y60" t="s">
        <v>49</v>
      </c>
      <c r="Z60" t="s">
        <v>49</v>
      </c>
      <c r="AA60" t="s">
        <v>49</v>
      </c>
      <c r="AB60"/>
      <c r="AC60"/>
      <c r="AD60"/>
      <c r="AE60">
        <f t="shared" si="9"/>
        <v>0</v>
      </c>
      <c r="AF60">
        <f t="shared" si="12"/>
        <v>0</v>
      </c>
      <c r="AG60">
        <f t="shared" si="12"/>
        <v>0</v>
      </c>
      <c r="AH60"/>
    </row>
    <row r="61" spans="1:34">
      <c r="A61" t="s">
        <v>244</v>
      </c>
      <c r="B61" t="s">
        <v>240</v>
      </c>
      <c r="C61" t="s">
        <v>245</v>
      </c>
      <c r="D61">
        <f t="shared" si="0"/>
        <v>110986.43999999999</v>
      </c>
      <c r="E61" t="s">
        <v>45</v>
      </c>
      <c r="F61" t="s">
        <v>246</v>
      </c>
      <c r="G61">
        <f t="shared" si="1"/>
        <v>39955.128000000004</v>
      </c>
      <c r="H61">
        <f t="shared" si="2"/>
        <v>71031.311999999976</v>
      </c>
      <c r="I61" t="str">
        <f t="shared" si="3"/>
        <v>OK</v>
      </c>
      <c r="J61" t="s">
        <v>53</v>
      </c>
      <c r="K61"/>
      <c r="L61"/>
      <c r="M61"/>
      <c r="N61"/>
      <c r="O61"/>
      <c r="P61">
        <f t="shared" si="5"/>
        <v>0</v>
      </c>
      <c r="Q61">
        <f t="shared" si="6"/>
        <v>0</v>
      </c>
      <c r="R61">
        <f t="shared" si="7"/>
        <v>0</v>
      </c>
      <c r="S61">
        <f t="shared" si="8"/>
        <v>-92488.7</v>
      </c>
      <c r="T61" t="s">
        <v>47</v>
      </c>
      <c r="U61" t="s">
        <v>47</v>
      </c>
      <c r="V61" t="s">
        <v>47</v>
      </c>
      <c r="W61" t="s">
        <v>47</v>
      </c>
      <c r="X61" t="s">
        <v>49</v>
      </c>
      <c r="Y61" t="s">
        <v>49</v>
      </c>
      <c r="Z61" t="s">
        <v>49</v>
      </c>
      <c r="AA61" t="s">
        <v>49</v>
      </c>
      <c r="AB61"/>
      <c r="AC61"/>
      <c r="AD61"/>
      <c r="AE61">
        <f t="shared" si="9"/>
        <v>0</v>
      </c>
      <c r="AF61">
        <f t="shared" si="12"/>
        <v>0</v>
      </c>
      <c r="AG61">
        <f t="shared" si="12"/>
        <v>0</v>
      </c>
      <c r="AH61"/>
    </row>
    <row r="62" spans="1:34">
      <c r="A62" t="s">
        <v>247</v>
      </c>
      <c r="B62" t="s">
        <v>248</v>
      </c>
      <c r="C62" t="s">
        <v>249</v>
      </c>
      <c r="D62">
        <f t="shared" si="0"/>
        <v>13594.08</v>
      </c>
      <c r="E62" t="s">
        <v>45</v>
      </c>
      <c r="F62" t="s">
        <v>250</v>
      </c>
      <c r="G62">
        <f t="shared" si="1"/>
        <v>4893.8639999999996</v>
      </c>
      <c r="H62">
        <f t="shared" si="2"/>
        <v>8700.2160000000003</v>
      </c>
      <c r="I62" t="str">
        <f t="shared" si="3"/>
        <v>OK</v>
      </c>
      <c r="J62" t="s">
        <v>250</v>
      </c>
      <c r="K62"/>
      <c r="L62"/>
      <c r="M62"/>
      <c r="N62"/>
      <c r="O62"/>
      <c r="P62">
        <f t="shared" si="5"/>
        <v>0</v>
      </c>
      <c r="Q62">
        <f t="shared" si="6"/>
        <v>0</v>
      </c>
      <c r="R62">
        <f t="shared" si="7"/>
        <v>0</v>
      </c>
      <c r="S62">
        <f t="shared" si="8"/>
        <v>-11328.4</v>
      </c>
      <c r="T62" t="s">
        <v>47</v>
      </c>
      <c r="U62" t="s">
        <v>47</v>
      </c>
      <c r="V62" t="s">
        <v>47</v>
      </c>
      <c r="W62" t="s">
        <v>47</v>
      </c>
      <c r="X62" t="s">
        <v>49</v>
      </c>
      <c r="Y62" t="s">
        <v>49</v>
      </c>
      <c r="Z62" t="s">
        <v>49</v>
      </c>
      <c r="AA62" t="s">
        <v>49</v>
      </c>
      <c r="AB62"/>
      <c r="AC62"/>
      <c r="AD62"/>
      <c r="AE62">
        <f t="shared" si="9"/>
        <v>0</v>
      </c>
      <c r="AF62">
        <f t="shared" si="12"/>
        <v>0</v>
      </c>
      <c r="AG62">
        <f t="shared" si="12"/>
        <v>0</v>
      </c>
      <c r="AH62"/>
    </row>
    <row r="63" spans="1:34">
      <c r="A63" t="s">
        <v>251</v>
      </c>
      <c r="B63" t="s">
        <v>252</v>
      </c>
      <c r="C63" t="s">
        <v>253</v>
      </c>
      <c r="D63">
        <f t="shared" si="0"/>
        <v>6290.02</v>
      </c>
      <c r="E63" t="s">
        <v>62</v>
      </c>
      <c r="F63" t="s">
        <v>254</v>
      </c>
      <c r="G63">
        <f t="shared" si="1"/>
        <v>2075.7000000000003</v>
      </c>
      <c r="H63">
        <f t="shared" si="2"/>
        <v>4214.32</v>
      </c>
      <c r="I63" t="str">
        <f t="shared" si="3"/>
        <v>OK</v>
      </c>
      <c r="J63" t="s">
        <v>254</v>
      </c>
      <c r="K63"/>
      <c r="L63"/>
      <c r="M63"/>
      <c r="N63"/>
      <c r="O63"/>
      <c r="P63">
        <f t="shared" si="5"/>
        <v>0</v>
      </c>
      <c r="Q63">
        <f t="shared" si="6"/>
        <v>0</v>
      </c>
      <c r="R63">
        <f t="shared" si="7"/>
        <v>0</v>
      </c>
      <c r="S63">
        <f t="shared" si="8"/>
        <v>-5718.2</v>
      </c>
      <c r="T63" t="s">
        <v>47</v>
      </c>
      <c r="U63" t="s">
        <v>47</v>
      </c>
      <c r="V63" t="s">
        <v>47</v>
      </c>
      <c r="W63" t="s">
        <v>47</v>
      </c>
      <c r="X63" t="s">
        <v>49</v>
      </c>
      <c r="Y63" t="s">
        <v>49</v>
      </c>
      <c r="Z63" t="s">
        <v>49</v>
      </c>
      <c r="AA63" t="s">
        <v>49</v>
      </c>
      <c r="AB63"/>
      <c r="AC63"/>
      <c r="AD63"/>
      <c r="AE63">
        <f t="shared" si="9"/>
        <v>0</v>
      </c>
      <c r="AF63">
        <f t="shared" si="12"/>
        <v>0</v>
      </c>
      <c r="AG63">
        <f t="shared" si="12"/>
        <v>0</v>
      </c>
      <c r="AH63"/>
    </row>
    <row r="64" spans="1:34">
      <c r="A64" t="s">
        <v>255</v>
      </c>
      <c r="B64" t="s">
        <v>256</v>
      </c>
      <c r="C64" t="s">
        <v>257</v>
      </c>
      <c r="D64">
        <f t="shared" si="0"/>
        <v>55645.2</v>
      </c>
      <c r="E64" t="s">
        <v>45</v>
      </c>
      <c r="F64" t="s">
        <v>258</v>
      </c>
      <c r="G64">
        <f t="shared" si="1"/>
        <v>40064.543999999878</v>
      </c>
      <c r="H64">
        <f t="shared" si="2"/>
        <v>15580.656000000119</v>
      </c>
      <c r="I64" t="str">
        <f t="shared" si="3"/>
        <v>OK</v>
      </c>
      <c r="J64" t="s">
        <v>259</v>
      </c>
      <c r="K64"/>
      <c r="L64"/>
      <c r="M64"/>
      <c r="N64"/>
      <c r="O64"/>
      <c r="P64">
        <f t="shared" si="5"/>
        <v>0</v>
      </c>
      <c r="Q64">
        <f t="shared" si="6"/>
        <v>0</v>
      </c>
      <c r="R64">
        <f t="shared" si="7"/>
        <v>0</v>
      </c>
      <c r="S64">
        <f t="shared" si="8"/>
        <v>-46371</v>
      </c>
      <c r="T64" t="s">
        <v>47</v>
      </c>
      <c r="U64" t="s">
        <v>47</v>
      </c>
      <c r="V64" t="s">
        <v>47</v>
      </c>
      <c r="W64" t="s">
        <v>49</v>
      </c>
      <c r="X64" t="s">
        <v>49</v>
      </c>
      <c r="Y64" t="s">
        <v>49</v>
      </c>
      <c r="Z64" t="s">
        <v>49</v>
      </c>
      <c r="AA64" t="s">
        <v>49</v>
      </c>
      <c r="AB64"/>
      <c r="AC64"/>
      <c r="AD64"/>
      <c r="AE64">
        <f t="shared" si="9"/>
        <v>0</v>
      </c>
      <c r="AF64">
        <f t="shared" si="12"/>
        <v>0</v>
      </c>
      <c r="AG64">
        <f t="shared" si="12"/>
        <v>0</v>
      </c>
      <c r="AH64"/>
    </row>
    <row r="65" spans="1:34">
      <c r="A65" t="s">
        <v>260</v>
      </c>
      <c r="B65" t="s">
        <v>261</v>
      </c>
      <c r="C65" t="s">
        <v>262</v>
      </c>
      <c r="D65">
        <f t="shared" si="0"/>
        <v>7779.8519999999999</v>
      </c>
      <c r="E65" t="s">
        <v>45</v>
      </c>
      <c r="F65" t="s">
        <v>263</v>
      </c>
      <c r="G65">
        <f t="shared" si="1"/>
        <v>2800.74</v>
      </c>
      <c r="H65">
        <f t="shared" si="2"/>
        <v>4979.1120000000001</v>
      </c>
      <c r="I65" t="str">
        <f t="shared" si="3"/>
        <v>OK</v>
      </c>
      <c r="J65" t="s">
        <v>53</v>
      </c>
      <c r="K65"/>
      <c r="L65"/>
      <c r="M65"/>
      <c r="N65"/>
      <c r="O65"/>
      <c r="P65">
        <f t="shared" si="5"/>
        <v>0</v>
      </c>
      <c r="Q65">
        <f t="shared" si="6"/>
        <v>0</v>
      </c>
      <c r="R65">
        <f t="shared" si="7"/>
        <v>0</v>
      </c>
      <c r="S65">
        <f t="shared" si="8"/>
        <v>-6483.21</v>
      </c>
      <c r="T65" t="s">
        <v>47</v>
      </c>
      <c r="U65" t="s">
        <v>49</v>
      </c>
      <c r="V65" t="s">
        <v>49</v>
      </c>
      <c r="W65" t="s">
        <v>49</v>
      </c>
      <c r="X65" t="s">
        <v>49</v>
      </c>
      <c r="Y65" t="s">
        <v>49</v>
      </c>
      <c r="Z65" t="s">
        <v>49</v>
      </c>
      <c r="AA65" t="s">
        <v>49</v>
      </c>
      <c r="AB65"/>
      <c r="AC65"/>
      <c r="AD65"/>
      <c r="AE65">
        <f t="shared" si="9"/>
        <v>0</v>
      </c>
      <c r="AF65">
        <f t="shared" si="12"/>
        <v>0</v>
      </c>
      <c r="AG65">
        <f t="shared" si="12"/>
        <v>0</v>
      </c>
      <c r="AH65"/>
    </row>
    <row r="66" spans="1:34">
      <c r="A66" t="s">
        <v>264</v>
      </c>
      <c r="B66" t="s">
        <v>265</v>
      </c>
      <c r="C66" t="s">
        <v>266</v>
      </c>
      <c r="D66">
        <f t="shared" si="0"/>
        <v>448450.56</v>
      </c>
      <c r="E66" t="s">
        <v>45</v>
      </c>
      <c r="F66" t="s">
        <v>267</v>
      </c>
      <c r="G66">
        <f t="shared" si="1"/>
        <v>161442.20399999878</v>
      </c>
      <c r="H66">
        <f t="shared" si="2"/>
        <v>287008.35600000119</v>
      </c>
      <c r="I66" t="str">
        <f t="shared" si="3"/>
        <v>OK</v>
      </c>
      <c r="J66" t="s">
        <v>53</v>
      </c>
      <c r="K66"/>
      <c r="L66"/>
      <c r="M66"/>
      <c r="N66"/>
      <c r="O66"/>
      <c r="P66">
        <f t="shared" si="5"/>
        <v>0</v>
      </c>
      <c r="Q66">
        <f t="shared" si="6"/>
        <v>0</v>
      </c>
      <c r="R66">
        <f t="shared" si="7"/>
        <v>0</v>
      </c>
      <c r="S66">
        <f t="shared" si="8"/>
        <v>-373708.79999999999</v>
      </c>
      <c r="T66" t="s">
        <v>47</v>
      </c>
      <c r="U66" t="s">
        <v>47</v>
      </c>
      <c r="V66" t="s">
        <v>47</v>
      </c>
      <c r="W66" t="s">
        <v>49</v>
      </c>
      <c r="X66" t="s">
        <v>49</v>
      </c>
      <c r="Y66" t="s">
        <v>49</v>
      </c>
      <c r="Z66" t="s">
        <v>49</v>
      </c>
      <c r="AA66" t="s">
        <v>49</v>
      </c>
      <c r="AB66"/>
      <c r="AC66"/>
      <c r="AD66"/>
      <c r="AE66">
        <f t="shared" si="9"/>
        <v>0</v>
      </c>
      <c r="AF66">
        <f t="shared" si="12"/>
        <v>0</v>
      </c>
      <c r="AG66">
        <f t="shared" si="12"/>
        <v>0</v>
      </c>
      <c r="AH66"/>
    </row>
    <row r="67" spans="1:34">
      <c r="A67" t="s">
        <v>268</v>
      </c>
      <c r="B67" t="s">
        <v>269</v>
      </c>
      <c r="C67" t="s">
        <v>270</v>
      </c>
      <c r="D67">
        <f t="shared" ref="D67:D108" si="13">C67*(1+E67)</f>
        <v>33600</v>
      </c>
      <c r="E67" t="s">
        <v>45</v>
      </c>
      <c r="F67" t="s">
        <v>271</v>
      </c>
      <c r="G67">
        <f t="shared" ref="G67:G108" si="14">IFERROR(F67*(1+E67),"")</f>
        <v>4032</v>
      </c>
      <c r="H67">
        <f t="shared" ref="H67:H108" si="15">D67-G67</f>
        <v>29568</v>
      </c>
      <c r="I67" t="str">
        <f t="shared" ref="I67:I108" si="16">IF(AND(D67="",G67="",H67=""),"",IF(D67-G67-H67=0,"OK","PB"))</f>
        <v>OK</v>
      </c>
      <c r="J67" t="s">
        <v>53</v>
      </c>
      <c r="K67"/>
      <c r="L67"/>
      <c r="M67"/>
      <c r="N67"/>
      <c r="O67"/>
      <c r="P67">
        <f t="shared" ref="P67:P108" si="17">IFERROR(C67*(L67/(1-O67)),"")</f>
        <v>0</v>
      </c>
      <c r="Q67">
        <f t="shared" ref="Q67:Q108" si="18">IFERROR(C67*(M67/(1-O67)),"")</f>
        <v>0</v>
      </c>
      <c r="R67">
        <f t="shared" ref="R67:R108" si="19">IFERROR(C67*(N67/(1-O67)),"")</f>
        <v>0</v>
      </c>
      <c r="S67">
        <f t="shared" ref="S67:S108" si="20">IFERROR(SUM(P67:R67)-C67,"")</f>
        <v>-28000</v>
      </c>
      <c r="T67" t="s">
        <v>47</v>
      </c>
      <c r="U67" t="s">
        <v>49</v>
      </c>
      <c r="V67" t="s">
        <v>49</v>
      </c>
      <c r="W67" t="s">
        <v>49</v>
      </c>
      <c r="X67" t="s">
        <v>49</v>
      </c>
      <c r="Y67" t="s">
        <v>49</v>
      </c>
      <c r="Z67" t="s">
        <v>49</v>
      </c>
      <c r="AA67" t="s">
        <v>49</v>
      </c>
      <c r="AB67"/>
      <c r="AC67"/>
      <c r="AD67"/>
      <c r="AE67">
        <f t="shared" ref="AE67:AE108" si="21">IFERROR(AB67*R67,"")</f>
        <v>0</v>
      </c>
      <c r="AF67">
        <f t="shared" ref="AF67:AG98" si="22">IFERROR(AC67*P67,"")</f>
        <v>0</v>
      </c>
      <c r="AG67">
        <f t="shared" si="22"/>
        <v>0</v>
      </c>
      <c r="AH67"/>
    </row>
    <row r="68" spans="1:34">
      <c r="A68" t="s">
        <v>272</v>
      </c>
      <c r="B68" t="s">
        <v>273</v>
      </c>
      <c r="C68" t="s">
        <v>274</v>
      </c>
      <c r="D68">
        <f t="shared" si="13"/>
        <v>32400</v>
      </c>
      <c r="E68" t="s">
        <v>45</v>
      </c>
      <c r="F68" t="s">
        <v>275</v>
      </c>
      <c r="G68">
        <f t="shared" si="14"/>
        <v>11664</v>
      </c>
      <c r="H68">
        <f t="shared" si="15"/>
        <v>20736</v>
      </c>
      <c r="I68" t="str">
        <f t="shared" si="16"/>
        <v>OK</v>
      </c>
      <c r="J68" t="s">
        <v>53</v>
      </c>
      <c r="K68"/>
      <c r="L68"/>
      <c r="M68"/>
      <c r="N68"/>
      <c r="O68"/>
      <c r="P68">
        <f t="shared" si="17"/>
        <v>0</v>
      </c>
      <c r="Q68">
        <f t="shared" si="18"/>
        <v>0</v>
      </c>
      <c r="R68">
        <f t="shared" si="19"/>
        <v>0</v>
      </c>
      <c r="S68">
        <f t="shared" si="20"/>
        <v>-27000</v>
      </c>
      <c r="T68" t="s">
        <v>47</v>
      </c>
      <c r="U68" t="s">
        <v>49</v>
      </c>
      <c r="V68" t="s">
        <v>49</v>
      </c>
      <c r="W68" t="s">
        <v>49</v>
      </c>
      <c r="X68" t="s">
        <v>49</v>
      </c>
      <c r="Y68" t="s">
        <v>49</v>
      </c>
      <c r="Z68" t="s">
        <v>49</v>
      </c>
      <c r="AA68" t="s">
        <v>49</v>
      </c>
      <c r="AB68"/>
      <c r="AC68"/>
      <c r="AD68"/>
      <c r="AE68">
        <f t="shared" si="21"/>
        <v>0</v>
      </c>
      <c r="AF68">
        <f t="shared" si="22"/>
        <v>0</v>
      </c>
      <c r="AG68">
        <f t="shared" si="22"/>
        <v>0</v>
      </c>
      <c r="AH68"/>
    </row>
    <row r="69" spans="1:34">
      <c r="A69" t="s">
        <v>276</v>
      </c>
      <c r="B69" t="s">
        <v>277</v>
      </c>
      <c r="C69" t="s">
        <v>278</v>
      </c>
      <c r="D69">
        <f t="shared" si="13"/>
        <v>162808.704</v>
      </c>
      <c r="E69" t="s">
        <v>45</v>
      </c>
      <c r="F69" t="s">
        <v>279</v>
      </c>
      <c r="G69">
        <f t="shared" si="14"/>
        <v>195369.04799999879</v>
      </c>
      <c r="H69">
        <f t="shared" si="15"/>
        <v>-32560.34399999879</v>
      </c>
      <c r="I69" t="str">
        <f t="shared" si="16"/>
        <v>OK</v>
      </c>
      <c r="J69" t="s">
        <v>280</v>
      </c>
      <c r="K69"/>
      <c r="L69"/>
      <c r="M69"/>
      <c r="N69"/>
      <c r="O69"/>
      <c r="P69">
        <f t="shared" si="17"/>
        <v>0</v>
      </c>
      <c r="Q69">
        <f t="shared" si="18"/>
        <v>0</v>
      </c>
      <c r="R69">
        <f t="shared" si="19"/>
        <v>0</v>
      </c>
      <c r="S69">
        <f t="shared" si="20"/>
        <v>-135673.92000000001</v>
      </c>
      <c r="T69" t="s">
        <v>47</v>
      </c>
      <c r="U69" t="s">
        <v>47</v>
      </c>
      <c r="V69" t="s">
        <v>47</v>
      </c>
      <c r="W69" t="s">
        <v>47</v>
      </c>
      <c r="X69" t="s">
        <v>47</v>
      </c>
      <c r="Y69" t="s">
        <v>47</v>
      </c>
      <c r="Z69" t="s">
        <v>47</v>
      </c>
      <c r="AA69" t="s">
        <v>47</v>
      </c>
      <c r="AB69"/>
      <c r="AC69"/>
      <c r="AD69"/>
      <c r="AE69">
        <f t="shared" si="21"/>
        <v>0</v>
      </c>
      <c r="AF69">
        <f t="shared" si="22"/>
        <v>0</v>
      </c>
      <c r="AG69">
        <f t="shared" si="22"/>
        <v>0</v>
      </c>
      <c r="AH69"/>
    </row>
    <row r="70" spans="1:34">
      <c r="A70" t="s">
        <v>281</v>
      </c>
      <c r="B70" t="s">
        <v>282</v>
      </c>
      <c r="C70" t="s">
        <v>283</v>
      </c>
      <c r="D70">
        <f t="shared" si="13"/>
        <v>132261.12</v>
      </c>
      <c r="E70" t="s">
        <v>45</v>
      </c>
      <c r="F70" t="s">
        <v>284</v>
      </c>
      <c r="G70">
        <f t="shared" si="14"/>
        <v>47614.007999999994</v>
      </c>
      <c r="H70">
        <f t="shared" si="15"/>
        <v>84647.111999999994</v>
      </c>
      <c r="I70" t="str">
        <f t="shared" si="16"/>
        <v>OK</v>
      </c>
      <c r="J70" t="s">
        <v>285</v>
      </c>
      <c r="K70"/>
      <c r="L70"/>
      <c r="M70"/>
      <c r="N70"/>
      <c r="O70"/>
      <c r="P70">
        <f t="shared" si="17"/>
        <v>0</v>
      </c>
      <c r="Q70">
        <f t="shared" si="18"/>
        <v>0</v>
      </c>
      <c r="R70">
        <f t="shared" si="19"/>
        <v>0</v>
      </c>
      <c r="S70">
        <f t="shared" si="20"/>
        <v>-110217.60000000001</v>
      </c>
      <c r="T70" t="s">
        <v>47</v>
      </c>
      <c r="U70" t="s">
        <v>47</v>
      </c>
      <c r="V70" t="s">
        <v>47</v>
      </c>
      <c r="W70" t="s">
        <v>47</v>
      </c>
      <c r="X70" t="s">
        <v>49</v>
      </c>
      <c r="Y70" t="s">
        <v>49</v>
      </c>
      <c r="Z70" t="s">
        <v>49</v>
      </c>
      <c r="AA70" t="s">
        <v>49</v>
      </c>
      <c r="AB70"/>
      <c r="AC70"/>
      <c r="AD70"/>
      <c r="AE70">
        <f t="shared" si="21"/>
        <v>0</v>
      </c>
      <c r="AF70">
        <f t="shared" si="22"/>
        <v>0</v>
      </c>
      <c r="AG70">
        <f t="shared" si="22"/>
        <v>0</v>
      </c>
      <c r="AH70"/>
    </row>
    <row r="71" spans="1:34">
      <c r="A71" t="s">
        <v>286</v>
      </c>
      <c r="B71" t="s">
        <v>287</v>
      </c>
      <c r="C71" t="s">
        <v>288</v>
      </c>
      <c r="D71">
        <f t="shared" si="13"/>
        <v>152190</v>
      </c>
      <c r="E71" t="s">
        <v>45</v>
      </c>
      <c r="F71" t="s">
        <v>289</v>
      </c>
      <c r="G71">
        <f t="shared" si="14"/>
        <v>146102.39999999999</v>
      </c>
      <c r="H71">
        <f t="shared" si="15"/>
        <v>6087.6000000000058</v>
      </c>
      <c r="I71" t="str">
        <f t="shared" si="16"/>
        <v>OK</v>
      </c>
      <c r="J71" t="s">
        <v>53</v>
      </c>
      <c r="K71"/>
      <c r="L71"/>
      <c r="M71"/>
      <c r="N71"/>
      <c r="O71"/>
      <c r="P71">
        <f t="shared" si="17"/>
        <v>0</v>
      </c>
      <c r="Q71">
        <f t="shared" si="18"/>
        <v>0</v>
      </c>
      <c r="R71">
        <f t="shared" si="19"/>
        <v>0</v>
      </c>
      <c r="S71">
        <f t="shared" si="20"/>
        <v>-126825</v>
      </c>
      <c r="T71" t="s">
        <v>47</v>
      </c>
      <c r="U71" t="s">
        <v>47</v>
      </c>
      <c r="V71" t="s">
        <v>47</v>
      </c>
      <c r="W71" t="s">
        <v>47</v>
      </c>
      <c r="X71" t="s">
        <v>49</v>
      </c>
      <c r="Y71" t="s">
        <v>49</v>
      </c>
      <c r="Z71" t="s">
        <v>49</v>
      </c>
      <c r="AA71" t="s">
        <v>49</v>
      </c>
      <c r="AB71"/>
      <c r="AC71"/>
      <c r="AD71"/>
      <c r="AE71">
        <f t="shared" si="21"/>
        <v>0</v>
      </c>
      <c r="AF71">
        <f t="shared" si="22"/>
        <v>0</v>
      </c>
      <c r="AG71">
        <f t="shared" si="22"/>
        <v>0</v>
      </c>
      <c r="AH71"/>
    </row>
    <row r="72" spans="1:34">
      <c r="A72" t="s">
        <v>290</v>
      </c>
      <c r="B72" t="s">
        <v>291</v>
      </c>
      <c r="C72" t="s">
        <v>292</v>
      </c>
      <c r="D72">
        <f t="shared" si="13"/>
        <v>227671.19999999998</v>
      </c>
      <c r="E72" t="s">
        <v>45</v>
      </c>
      <c r="F72" t="s">
        <v>293</v>
      </c>
      <c r="G72">
        <f t="shared" si="14"/>
        <v>81961.631999999998</v>
      </c>
      <c r="H72">
        <f t="shared" si="15"/>
        <v>145709.56799999997</v>
      </c>
      <c r="I72" t="str">
        <f t="shared" si="16"/>
        <v>OK</v>
      </c>
      <c r="J72" t="s">
        <v>53</v>
      </c>
      <c r="K72"/>
      <c r="L72"/>
      <c r="M72"/>
      <c r="N72"/>
      <c r="O72"/>
      <c r="P72">
        <f t="shared" si="17"/>
        <v>0</v>
      </c>
      <c r="Q72">
        <f t="shared" si="18"/>
        <v>0</v>
      </c>
      <c r="R72">
        <f t="shared" si="19"/>
        <v>0</v>
      </c>
      <c r="S72">
        <f t="shared" si="20"/>
        <v>-189726</v>
      </c>
      <c r="T72" t="s">
        <v>47</v>
      </c>
      <c r="U72" t="s">
        <v>47</v>
      </c>
      <c r="V72" t="s">
        <v>47</v>
      </c>
      <c r="W72" t="s">
        <v>49</v>
      </c>
      <c r="X72" t="s">
        <v>49</v>
      </c>
      <c r="Y72" t="s">
        <v>49</v>
      </c>
      <c r="Z72" t="s">
        <v>49</v>
      </c>
      <c r="AA72" t="s">
        <v>49</v>
      </c>
      <c r="AB72"/>
      <c r="AC72"/>
      <c r="AD72"/>
      <c r="AE72">
        <f t="shared" si="21"/>
        <v>0</v>
      </c>
      <c r="AF72">
        <f t="shared" si="22"/>
        <v>0</v>
      </c>
      <c r="AG72">
        <f t="shared" si="22"/>
        <v>0</v>
      </c>
      <c r="AH72"/>
    </row>
    <row r="73" spans="1:34">
      <c r="A73" t="s">
        <v>294</v>
      </c>
      <c r="B73" t="s">
        <v>51</v>
      </c>
      <c r="C73" t="s">
        <v>59</v>
      </c>
      <c r="D73">
        <f t="shared" si="13"/>
        <v>46644</v>
      </c>
      <c r="E73" t="s">
        <v>45</v>
      </c>
      <c r="F73" t="s">
        <v>53</v>
      </c>
      <c r="G73">
        <f t="shared" si="14"/>
        <v>0</v>
      </c>
      <c r="H73">
        <f t="shared" si="15"/>
        <v>46644</v>
      </c>
      <c r="I73" t="str">
        <f t="shared" si="16"/>
        <v>OK</v>
      </c>
      <c r="J73" t="s">
        <v>53</v>
      </c>
      <c r="K73"/>
      <c r="L73"/>
      <c r="M73"/>
      <c r="N73"/>
      <c r="O73"/>
      <c r="P73">
        <f t="shared" si="17"/>
        <v>0</v>
      </c>
      <c r="Q73">
        <f t="shared" si="18"/>
        <v>0</v>
      </c>
      <c r="R73">
        <f t="shared" si="19"/>
        <v>0</v>
      </c>
      <c r="S73">
        <f t="shared" si="20"/>
        <v>-38870</v>
      </c>
      <c r="T73" t="s">
        <v>49</v>
      </c>
      <c r="U73" t="s">
        <v>49</v>
      </c>
      <c r="V73" t="s">
        <v>49</v>
      </c>
      <c r="W73" t="s">
        <v>49</v>
      </c>
      <c r="X73" t="s">
        <v>49</v>
      </c>
      <c r="Y73" t="s">
        <v>49</v>
      </c>
      <c r="Z73" t="s">
        <v>49</v>
      </c>
      <c r="AA73" t="s">
        <v>49</v>
      </c>
      <c r="AB73"/>
      <c r="AC73"/>
      <c r="AD73"/>
      <c r="AE73">
        <f t="shared" si="21"/>
        <v>0</v>
      </c>
      <c r="AF73">
        <f t="shared" si="22"/>
        <v>0</v>
      </c>
      <c r="AG73">
        <f t="shared" si="22"/>
        <v>0</v>
      </c>
      <c r="AH73"/>
    </row>
    <row r="74" spans="1:34">
      <c r="A74" t="s">
        <v>295</v>
      </c>
      <c r="B74" t="s">
        <v>296</v>
      </c>
      <c r="C74" t="s">
        <v>297</v>
      </c>
      <c r="D74">
        <f t="shared" si="13"/>
        <v>442661.16</v>
      </c>
      <c r="E74" t="s">
        <v>45</v>
      </c>
      <c r="F74" t="s">
        <v>298</v>
      </c>
      <c r="G74">
        <f t="shared" si="14"/>
        <v>159358.01999999999</v>
      </c>
      <c r="H74">
        <f t="shared" si="15"/>
        <v>283303.14</v>
      </c>
      <c r="I74" t="str">
        <f t="shared" si="16"/>
        <v>OK</v>
      </c>
      <c r="J74" t="s">
        <v>299</v>
      </c>
      <c r="K74"/>
      <c r="L74"/>
      <c r="M74"/>
      <c r="N74"/>
      <c r="O74"/>
      <c r="P74">
        <f t="shared" si="17"/>
        <v>0</v>
      </c>
      <c r="Q74">
        <f t="shared" si="18"/>
        <v>0</v>
      </c>
      <c r="R74">
        <f t="shared" si="19"/>
        <v>0</v>
      </c>
      <c r="S74">
        <f t="shared" si="20"/>
        <v>-368884.3</v>
      </c>
      <c r="T74" t="s">
        <v>47</v>
      </c>
      <c r="U74" t="s">
        <v>47</v>
      </c>
      <c r="V74" t="s">
        <v>47</v>
      </c>
      <c r="W74" t="s">
        <v>49</v>
      </c>
      <c r="X74" t="s">
        <v>49</v>
      </c>
      <c r="Y74" t="s">
        <v>49</v>
      </c>
      <c r="Z74" t="s">
        <v>49</v>
      </c>
      <c r="AA74" t="s">
        <v>49</v>
      </c>
      <c r="AB74"/>
      <c r="AC74"/>
      <c r="AD74"/>
      <c r="AE74">
        <f t="shared" si="21"/>
        <v>0</v>
      </c>
      <c r="AF74">
        <f t="shared" si="22"/>
        <v>0</v>
      </c>
      <c r="AG74">
        <f t="shared" si="22"/>
        <v>0</v>
      </c>
      <c r="AH74"/>
    </row>
    <row r="75" spans="1:34">
      <c r="A75" t="s">
        <v>300</v>
      </c>
      <c r="B75" t="s">
        <v>301</v>
      </c>
      <c r="C75" t="s">
        <v>302</v>
      </c>
      <c r="D75">
        <f t="shared" si="13"/>
        <v>108537.59999999999</v>
      </c>
      <c r="E75" t="s">
        <v>45</v>
      </c>
      <c r="F75" t="s">
        <v>303</v>
      </c>
      <c r="G75">
        <f t="shared" si="14"/>
        <v>13024.512000000001</v>
      </c>
      <c r="H75">
        <f t="shared" si="15"/>
        <v>95513.087999999989</v>
      </c>
      <c r="I75" t="str">
        <f t="shared" si="16"/>
        <v>OK</v>
      </c>
      <c r="J75" t="s">
        <v>53</v>
      </c>
      <c r="K75"/>
      <c r="L75"/>
      <c r="M75"/>
      <c r="N75"/>
      <c r="O75"/>
      <c r="P75">
        <f t="shared" si="17"/>
        <v>0</v>
      </c>
      <c r="Q75">
        <f t="shared" si="18"/>
        <v>0</v>
      </c>
      <c r="R75">
        <f t="shared" si="19"/>
        <v>0</v>
      </c>
      <c r="S75">
        <f t="shared" si="20"/>
        <v>-90448</v>
      </c>
      <c r="T75" t="s">
        <v>49</v>
      </c>
      <c r="U75" t="s">
        <v>49</v>
      </c>
      <c r="V75" t="s">
        <v>49</v>
      </c>
      <c r="W75" t="s">
        <v>49</v>
      </c>
      <c r="X75" t="s">
        <v>49</v>
      </c>
      <c r="Y75" t="s">
        <v>49</v>
      </c>
      <c r="Z75" t="s">
        <v>49</v>
      </c>
      <c r="AA75" t="s">
        <v>49</v>
      </c>
      <c r="AB75"/>
      <c r="AC75"/>
      <c r="AD75"/>
      <c r="AE75">
        <f t="shared" si="21"/>
        <v>0</v>
      </c>
      <c r="AF75">
        <f t="shared" si="22"/>
        <v>0</v>
      </c>
      <c r="AG75">
        <f t="shared" si="22"/>
        <v>0</v>
      </c>
      <c r="AH75"/>
    </row>
    <row r="76" spans="1:34">
      <c r="A76" t="s">
        <v>304</v>
      </c>
      <c r="B76" t="s">
        <v>305</v>
      </c>
      <c r="C76" t="s">
        <v>306</v>
      </c>
      <c r="D76">
        <f t="shared" si="13"/>
        <v>50089.2</v>
      </c>
      <c r="E76" t="s">
        <v>45</v>
      </c>
      <c r="F76" t="s">
        <v>307</v>
      </c>
      <c r="G76">
        <f t="shared" si="14"/>
        <v>18032.112000000001</v>
      </c>
      <c r="H76">
        <f t="shared" si="15"/>
        <v>32057.087999999996</v>
      </c>
      <c r="I76" t="str">
        <f t="shared" si="16"/>
        <v>OK</v>
      </c>
      <c r="J76" t="s">
        <v>53</v>
      </c>
      <c r="K76"/>
      <c r="L76"/>
      <c r="M76"/>
      <c r="N76"/>
      <c r="O76"/>
      <c r="P76">
        <f t="shared" si="17"/>
        <v>0</v>
      </c>
      <c r="Q76">
        <f t="shared" si="18"/>
        <v>0</v>
      </c>
      <c r="R76">
        <f t="shared" si="19"/>
        <v>0</v>
      </c>
      <c r="S76">
        <f t="shared" si="20"/>
        <v>-41741</v>
      </c>
      <c r="T76" t="s">
        <v>47</v>
      </c>
      <c r="U76" t="s">
        <v>47</v>
      </c>
      <c r="V76" t="s">
        <v>47</v>
      </c>
      <c r="W76" t="s">
        <v>49</v>
      </c>
      <c r="X76" t="s">
        <v>49</v>
      </c>
      <c r="Y76" t="s">
        <v>49</v>
      </c>
      <c r="Z76" t="s">
        <v>49</v>
      </c>
      <c r="AA76" t="s">
        <v>49</v>
      </c>
      <c r="AB76"/>
      <c r="AC76"/>
      <c r="AD76"/>
      <c r="AE76">
        <f t="shared" si="21"/>
        <v>0</v>
      </c>
      <c r="AF76">
        <f t="shared" si="22"/>
        <v>0</v>
      </c>
      <c r="AG76">
        <f t="shared" si="22"/>
        <v>0</v>
      </c>
      <c r="AH76"/>
    </row>
    <row r="77" spans="1:34">
      <c r="A77" t="s">
        <v>308</v>
      </c>
      <c r="B77" t="s">
        <v>51</v>
      </c>
      <c r="C77" t="s">
        <v>309</v>
      </c>
      <c r="D77">
        <f t="shared" si="13"/>
        <v>91134</v>
      </c>
      <c r="E77" t="s">
        <v>45</v>
      </c>
      <c r="F77" t="s">
        <v>53</v>
      </c>
      <c r="G77">
        <f t="shared" si="14"/>
        <v>0</v>
      </c>
      <c r="H77">
        <f t="shared" si="15"/>
        <v>91134</v>
      </c>
      <c r="I77" t="str">
        <f t="shared" si="16"/>
        <v>OK</v>
      </c>
      <c r="J77" t="s">
        <v>53</v>
      </c>
      <c r="K77"/>
      <c r="L77"/>
      <c r="M77"/>
      <c r="N77"/>
      <c r="O77"/>
      <c r="P77">
        <f t="shared" si="17"/>
        <v>0</v>
      </c>
      <c r="Q77">
        <f t="shared" si="18"/>
        <v>0</v>
      </c>
      <c r="R77">
        <f t="shared" si="19"/>
        <v>0</v>
      </c>
      <c r="S77">
        <f t="shared" si="20"/>
        <v>-75945</v>
      </c>
      <c r="T77" t="s">
        <v>49</v>
      </c>
      <c r="U77" t="s">
        <v>49</v>
      </c>
      <c r="V77" t="s">
        <v>49</v>
      </c>
      <c r="W77" t="s">
        <v>49</v>
      </c>
      <c r="X77" t="s">
        <v>49</v>
      </c>
      <c r="Y77" t="s">
        <v>49</v>
      </c>
      <c r="Z77" t="s">
        <v>49</v>
      </c>
      <c r="AA77" t="s">
        <v>49</v>
      </c>
      <c r="AB77"/>
      <c r="AC77"/>
      <c r="AD77"/>
      <c r="AE77">
        <f t="shared" si="21"/>
        <v>0</v>
      </c>
      <c r="AF77">
        <f t="shared" si="22"/>
        <v>0</v>
      </c>
      <c r="AG77">
        <f t="shared" si="22"/>
        <v>0</v>
      </c>
      <c r="AH77"/>
    </row>
    <row r="78" spans="1:34">
      <c r="A78" t="s">
        <v>310</v>
      </c>
      <c r="B78" t="s">
        <v>311</v>
      </c>
      <c r="C78" t="s">
        <v>312</v>
      </c>
      <c r="D78">
        <f t="shared" si="13"/>
        <v>383569.56</v>
      </c>
      <c r="E78" t="s">
        <v>45</v>
      </c>
      <c r="F78" t="s">
        <v>313</v>
      </c>
      <c r="G78">
        <f t="shared" si="14"/>
        <v>138085.04399999999</v>
      </c>
      <c r="H78">
        <f t="shared" si="15"/>
        <v>245484.516</v>
      </c>
      <c r="I78" t="str">
        <f t="shared" si="16"/>
        <v>OK</v>
      </c>
      <c r="J78" t="s">
        <v>53</v>
      </c>
      <c r="K78"/>
      <c r="L78"/>
      <c r="M78"/>
      <c r="N78"/>
      <c r="O78"/>
      <c r="P78">
        <f t="shared" si="17"/>
        <v>0</v>
      </c>
      <c r="Q78">
        <f t="shared" si="18"/>
        <v>0</v>
      </c>
      <c r="R78">
        <f t="shared" si="19"/>
        <v>0</v>
      </c>
      <c r="S78">
        <f t="shared" si="20"/>
        <v>-319641.3</v>
      </c>
      <c r="T78" t="s">
        <v>47</v>
      </c>
      <c r="U78" t="s">
        <v>47</v>
      </c>
      <c r="V78" t="s">
        <v>47</v>
      </c>
      <c r="W78" t="s">
        <v>49</v>
      </c>
      <c r="X78" t="s">
        <v>49</v>
      </c>
      <c r="Y78" t="s">
        <v>49</v>
      </c>
      <c r="Z78" t="s">
        <v>49</v>
      </c>
      <c r="AA78" t="s">
        <v>49</v>
      </c>
      <c r="AB78"/>
      <c r="AC78"/>
      <c r="AD78"/>
      <c r="AE78">
        <f t="shared" si="21"/>
        <v>0</v>
      </c>
      <c r="AF78">
        <f t="shared" si="22"/>
        <v>0</v>
      </c>
      <c r="AG78">
        <f t="shared" si="22"/>
        <v>0</v>
      </c>
      <c r="AH78"/>
    </row>
    <row r="79" spans="1:34">
      <c r="A79" t="s">
        <v>314</v>
      </c>
      <c r="B79" t="s">
        <v>315</v>
      </c>
      <c r="C79" t="s">
        <v>316</v>
      </c>
      <c r="D79">
        <f t="shared" si="13"/>
        <v>48886.799999999996</v>
      </c>
      <c r="E79" t="s">
        <v>45</v>
      </c>
      <c r="F79" t="s">
        <v>317</v>
      </c>
      <c r="G79">
        <f t="shared" si="14"/>
        <v>17599.248</v>
      </c>
      <c r="H79">
        <f t="shared" si="15"/>
        <v>31287.551999999996</v>
      </c>
      <c r="I79" t="str">
        <f t="shared" si="16"/>
        <v>OK</v>
      </c>
      <c r="J79" t="s">
        <v>53</v>
      </c>
      <c r="K79"/>
      <c r="L79"/>
      <c r="M79"/>
      <c r="N79"/>
      <c r="O79"/>
      <c r="P79">
        <f t="shared" si="17"/>
        <v>0</v>
      </c>
      <c r="Q79">
        <f t="shared" si="18"/>
        <v>0</v>
      </c>
      <c r="R79">
        <f t="shared" si="19"/>
        <v>0</v>
      </c>
      <c r="S79">
        <f t="shared" si="20"/>
        <v>-40739</v>
      </c>
      <c r="T79" t="s">
        <v>47</v>
      </c>
      <c r="U79" t="s">
        <v>49</v>
      </c>
      <c r="V79" t="s">
        <v>49</v>
      </c>
      <c r="W79" t="s">
        <v>49</v>
      </c>
      <c r="X79" t="s">
        <v>49</v>
      </c>
      <c r="Y79" t="s">
        <v>49</v>
      </c>
      <c r="Z79" t="s">
        <v>49</v>
      </c>
      <c r="AA79" t="s">
        <v>49</v>
      </c>
      <c r="AB79"/>
      <c r="AC79"/>
      <c r="AD79"/>
      <c r="AE79">
        <f t="shared" si="21"/>
        <v>0</v>
      </c>
      <c r="AF79">
        <f t="shared" si="22"/>
        <v>0</v>
      </c>
      <c r="AG79">
        <f t="shared" si="22"/>
        <v>0</v>
      </c>
      <c r="AH79"/>
    </row>
    <row r="80" spans="1:34">
      <c r="A80" t="s">
        <v>318</v>
      </c>
      <c r="B80" t="s">
        <v>319</v>
      </c>
      <c r="C80" t="s">
        <v>320</v>
      </c>
      <c r="D80">
        <f t="shared" si="13"/>
        <v>105818.87999999999</v>
      </c>
      <c r="E80" t="s">
        <v>45</v>
      </c>
      <c r="F80" t="s">
        <v>321</v>
      </c>
      <c r="G80">
        <f t="shared" si="14"/>
        <v>101586.10799999999</v>
      </c>
      <c r="H80">
        <f t="shared" si="15"/>
        <v>4232.7719999999972</v>
      </c>
      <c r="I80" t="str">
        <f t="shared" si="16"/>
        <v>OK</v>
      </c>
      <c r="J80" t="s">
        <v>322</v>
      </c>
      <c r="K80"/>
      <c r="L80"/>
      <c r="M80"/>
      <c r="N80"/>
      <c r="O80"/>
      <c r="P80">
        <f t="shared" si="17"/>
        <v>0</v>
      </c>
      <c r="Q80">
        <f t="shared" si="18"/>
        <v>0</v>
      </c>
      <c r="R80">
        <f t="shared" si="19"/>
        <v>0</v>
      </c>
      <c r="S80">
        <f t="shared" si="20"/>
        <v>-88182.399999999994</v>
      </c>
      <c r="T80" t="s">
        <v>47</v>
      </c>
      <c r="U80" t="s">
        <v>47</v>
      </c>
      <c r="V80" t="s">
        <v>47</v>
      </c>
      <c r="W80" t="s">
        <v>47</v>
      </c>
      <c r="X80" t="s">
        <v>49</v>
      </c>
      <c r="Y80" t="s">
        <v>49</v>
      </c>
      <c r="Z80" t="s">
        <v>49</v>
      </c>
      <c r="AA80" t="s">
        <v>49</v>
      </c>
      <c r="AB80"/>
      <c r="AC80"/>
      <c r="AD80"/>
      <c r="AE80">
        <f t="shared" si="21"/>
        <v>0</v>
      </c>
      <c r="AF80">
        <f t="shared" si="22"/>
        <v>0</v>
      </c>
      <c r="AG80">
        <f t="shared" si="22"/>
        <v>0</v>
      </c>
      <c r="AH80"/>
    </row>
    <row r="81" spans="1:34">
      <c r="A81" t="s">
        <v>323</v>
      </c>
      <c r="B81" t="s">
        <v>43</v>
      </c>
      <c r="C81" t="s">
        <v>324</v>
      </c>
      <c r="D81">
        <f t="shared" si="13"/>
        <v>108936</v>
      </c>
      <c r="E81" t="s">
        <v>45</v>
      </c>
      <c r="F81" t="s">
        <v>325</v>
      </c>
      <c r="G81">
        <f t="shared" si="14"/>
        <v>91506.239999999991</v>
      </c>
      <c r="H81">
        <f t="shared" si="15"/>
        <v>17429.760000000009</v>
      </c>
      <c r="I81" t="str">
        <f t="shared" si="16"/>
        <v>OK</v>
      </c>
      <c r="J81" t="s">
        <v>325</v>
      </c>
      <c r="K81"/>
      <c r="L81"/>
      <c r="M81"/>
      <c r="N81"/>
      <c r="O81"/>
      <c r="P81">
        <f t="shared" si="17"/>
        <v>0</v>
      </c>
      <c r="Q81">
        <f t="shared" si="18"/>
        <v>0</v>
      </c>
      <c r="R81">
        <f t="shared" si="19"/>
        <v>0</v>
      </c>
      <c r="S81">
        <f t="shared" si="20"/>
        <v>-90780</v>
      </c>
      <c r="T81" t="s">
        <v>47</v>
      </c>
      <c r="U81" t="s">
        <v>47</v>
      </c>
      <c r="V81" t="s">
        <v>47</v>
      </c>
      <c r="W81" t="s">
        <v>47</v>
      </c>
      <c r="X81" t="s">
        <v>49</v>
      </c>
      <c r="Y81" t="s">
        <v>49</v>
      </c>
      <c r="Z81" t="s">
        <v>49</v>
      </c>
      <c r="AA81" t="s">
        <v>49</v>
      </c>
      <c r="AB81"/>
      <c r="AC81"/>
      <c r="AD81"/>
      <c r="AE81">
        <f t="shared" si="21"/>
        <v>0</v>
      </c>
      <c r="AF81">
        <f t="shared" si="22"/>
        <v>0</v>
      </c>
      <c r="AG81">
        <f t="shared" si="22"/>
        <v>0</v>
      </c>
      <c r="AH81"/>
    </row>
    <row r="82" spans="1:34">
      <c r="A82" t="s">
        <v>326</v>
      </c>
      <c r="B82" t="s">
        <v>43</v>
      </c>
      <c r="C82" t="s">
        <v>327</v>
      </c>
      <c r="D82">
        <f t="shared" si="13"/>
        <v>106533</v>
      </c>
      <c r="E82" t="s">
        <v>45</v>
      </c>
      <c r="F82" t="s">
        <v>328</v>
      </c>
      <c r="G82">
        <f t="shared" si="14"/>
        <v>121447.632</v>
      </c>
      <c r="H82">
        <f t="shared" si="15"/>
        <v>-14914.631999999998</v>
      </c>
      <c r="I82" t="str">
        <f t="shared" si="16"/>
        <v>OK</v>
      </c>
      <c r="J82" t="s">
        <v>328</v>
      </c>
      <c r="K82"/>
      <c r="L82"/>
      <c r="M82"/>
      <c r="N82"/>
      <c r="O82"/>
      <c r="P82">
        <f t="shared" si="17"/>
        <v>0</v>
      </c>
      <c r="Q82">
        <f t="shared" si="18"/>
        <v>0</v>
      </c>
      <c r="R82">
        <f t="shared" si="19"/>
        <v>0</v>
      </c>
      <c r="S82">
        <f t="shared" si="20"/>
        <v>-88777.5</v>
      </c>
      <c r="T82" t="s">
        <v>47</v>
      </c>
      <c r="U82" t="s">
        <v>47</v>
      </c>
      <c r="V82" t="s">
        <v>47</v>
      </c>
      <c r="W82" t="s">
        <v>47</v>
      </c>
      <c r="X82" t="s">
        <v>47</v>
      </c>
      <c r="Y82" t="s">
        <v>47</v>
      </c>
      <c r="Z82" t="s">
        <v>49</v>
      </c>
      <c r="AA82" t="s">
        <v>49</v>
      </c>
      <c r="AB82"/>
      <c r="AC82"/>
      <c r="AD82"/>
      <c r="AE82">
        <f t="shared" si="21"/>
        <v>0</v>
      </c>
      <c r="AF82">
        <f t="shared" si="22"/>
        <v>0</v>
      </c>
      <c r="AG82">
        <f t="shared" si="22"/>
        <v>0</v>
      </c>
      <c r="AH82"/>
    </row>
    <row r="83" spans="1:34">
      <c r="A83" t="s">
        <v>329</v>
      </c>
      <c r="B83" t="s">
        <v>330</v>
      </c>
      <c r="C83" t="s">
        <v>331</v>
      </c>
      <c r="D83">
        <f t="shared" si="13"/>
        <v>37647</v>
      </c>
      <c r="E83" t="s">
        <v>45</v>
      </c>
      <c r="F83" t="s">
        <v>332</v>
      </c>
      <c r="G83">
        <f t="shared" si="14"/>
        <v>45176.4</v>
      </c>
      <c r="H83">
        <f t="shared" si="15"/>
        <v>-7529.4000000000015</v>
      </c>
      <c r="I83" t="str">
        <f t="shared" si="16"/>
        <v>OK</v>
      </c>
      <c r="J83" t="s">
        <v>333</v>
      </c>
      <c r="K83"/>
      <c r="L83"/>
      <c r="M83"/>
      <c r="N83"/>
      <c r="O83"/>
      <c r="P83">
        <f t="shared" si="17"/>
        <v>0</v>
      </c>
      <c r="Q83">
        <f t="shared" si="18"/>
        <v>0</v>
      </c>
      <c r="R83">
        <f t="shared" si="19"/>
        <v>0</v>
      </c>
      <c r="S83">
        <f t="shared" si="20"/>
        <v>-31372.5</v>
      </c>
      <c r="T83" t="s">
        <v>47</v>
      </c>
      <c r="U83" t="s">
        <v>47</v>
      </c>
      <c r="V83" t="s">
        <v>47</v>
      </c>
      <c r="W83" t="s">
        <v>47</v>
      </c>
      <c r="X83" t="s">
        <v>47</v>
      </c>
      <c r="Y83" t="s">
        <v>47</v>
      </c>
      <c r="Z83" t="s">
        <v>47</v>
      </c>
      <c r="AA83" t="s">
        <v>49</v>
      </c>
      <c r="AB83"/>
      <c r="AC83"/>
      <c r="AD83"/>
      <c r="AE83">
        <f t="shared" si="21"/>
        <v>0</v>
      </c>
      <c r="AF83">
        <f t="shared" si="22"/>
        <v>0</v>
      </c>
      <c r="AG83">
        <f t="shared" si="22"/>
        <v>0</v>
      </c>
      <c r="AH83"/>
    </row>
    <row r="84" spans="1:34">
      <c r="A84" t="s">
        <v>334</v>
      </c>
      <c r="B84" t="s">
        <v>335</v>
      </c>
      <c r="C84" t="s">
        <v>336</v>
      </c>
      <c r="D84">
        <f t="shared" si="13"/>
        <v>62803.56</v>
      </c>
      <c r="E84" t="s">
        <v>45</v>
      </c>
      <c r="F84" t="s">
        <v>337</v>
      </c>
      <c r="G84">
        <f t="shared" si="14"/>
        <v>60291.42</v>
      </c>
      <c r="H84">
        <f t="shared" si="15"/>
        <v>2512.1399999999994</v>
      </c>
      <c r="I84" t="str">
        <f t="shared" si="16"/>
        <v>OK</v>
      </c>
      <c r="J84" t="s">
        <v>337</v>
      </c>
      <c r="K84"/>
      <c r="L84"/>
      <c r="M84"/>
      <c r="N84"/>
      <c r="O84"/>
      <c r="P84">
        <f t="shared" si="17"/>
        <v>0</v>
      </c>
      <c r="Q84">
        <f t="shared" si="18"/>
        <v>0</v>
      </c>
      <c r="R84">
        <f t="shared" si="19"/>
        <v>0</v>
      </c>
      <c r="S84">
        <f t="shared" si="20"/>
        <v>-52336.3</v>
      </c>
      <c r="T84" t="s">
        <v>47</v>
      </c>
      <c r="U84" t="s">
        <v>47</v>
      </c>
      <c r="V84" t="s">
        <v>47</v>
      </c>
      <c r="W84" t="s">
        <v>47</v>
      </c>
      <c r="X84" t="s">
        <v>49</v>
      </c>
      <c r="Y84" t="s">
        <v>49</v>
      </c>
      <c r="Z84" t="s">
        <v>49</v>
      </c>
      <c r="AA84" t="s">
        <v>49</v>
      </c>
      <c r="AB84"/>
      <c r="AC84"/>
      <c r="AD84"/>
      <c r="AE84">
        <f t="shared" si="21"/>
        <v>0</v>
      </c>
      <c r="AF84">
        <f t="shared" si="22"/>
        <v>0</v>
      </c>
      <c r="AG84">
        <f t="shared" si="22"/>
        <v>0</v>
      </c>
      <c r="AH84"/>
    </row>
    <row r="85" spans="1:34">
      <c r="A85" t="s">
        <v>338</v>
      </c>
      <c r="B85" t="s">
        <v>51</v>
      </c>
      <c r="C85" t="s">
        <v>339</v>
      </c>
      <c r="D85">
        <f t="shared" si="13"/>
        <v>235158</v>
      </c>
      <c r="E85" t="s">
        <v>45</v>
      </c>
      <c r="F85" t="s">
        <v>53</v>
      </c>
      <c r="G85">
        <f t="shared" si="14"/>
        <v>0</v>
      </c>
      <c r="H85">
        <f t="shared" si="15"/>
        <v>235158</v>
      </c>
      <c r="I85" t="str">
        <f t="shared" si="16"/>
        <v>OK</v>
      </c>
      <c r="J85" t="s">
        <v>53</v>
      </c>
      <c r="K85"/>
      <c r="L85"/>
      <c r="M85"/>
      <c r="N85"/>
      <c r="O85"/>
      <c r="P85">
        <f t="shared" si="17"/>
        <v>0</v>
      </c>
      <c r="Q85">
        <f t="shared" si="18"/>
        <v>0</v>
      </c>
      <c r="R85">
        <f t="shared" si="19"/>
        <v>0</v>
      </c>
      <c r="S85">
        <f t="shared" si="20"/>
        <v>-195965</v>
      </c>
      <c r="T85" t="s">
        <v>49</v>
      </c>
      <c r="U85" t="s">
        <v>49</v>
      </c>
      <c r="V85" t="s">
        <v>49</v>
      </c>
      <c r="W85" t="s">
        <v>49</v>
      </c>
      <c r="X85" t="s">
        <v>49</v>
      </c>
      <c r="Y85" t="s">
        <v>49</v>
      </c>
      <c r="Z85" t="s">
        <v>49</v>
      </c>
      <c r="AA85" t="s">
        <v>49</v>
      </c>
      <c r="AB85"/>
      <c r="AC85"/>
      <c r="AD85"/>
      <c r="AE85">
        <f t="shared" si="21"/>
        <v>0</v>
      </c>
      <c r="AF85">
        <f t="shared" si="22"/>
        <v>0</v>
      </c>
      <c r="AG85">
        <f t="shared" si="22"/>
        <v>0</v>
      </c>
      <c r="AH85"/>
    </row>
    <row r="86" spans="1:34">
      <c r="A86" t="s">
        <v>340</v>
      </c>
      <c r="B86" t="s">
        <v>341</v>
      </c>
      <c r="C86" t="s">
        <v>342</v>
      </c>
      <c r="D86">
        <f t="shared" si="13"/>
        <v>15673.5</v>
      </c>
      <c r="E86" t="s">
        <v>45</v>
      </c>
      <c r="F86" t="s">
        <v>343</v>
      </c>
      <c r="G86">
        <f t="shared" si="14"/>
        <v>5642.4719999999879</v>
      </c>
      <c r="H86">
        <f t="shared" si="15"/>
        <v>10031.028000000013</v>
      </c>
      <c r="I86" t="str">
        <f t="shared" si="16"/>
        <v>OK</v>
      </c>
      <c r="J86" t="s">
        <v>344</v>
      </c>
      <c r="K86"/>
      <c r="L86"/>
      <c r="M86"/>
      <c r="N86"/>
      <c r="O86"/>
      <c r="P86">
        <f t="shared" si="17"/>
        <v>0</v>
      </c>
      <c r="Q86">
        <f t="shared" si="18"/>
        <v>0</v>
      </c>
      <c r="R86">
        <f t="shared" si="19"/>
        <v>0</v>
      </c>
      <c r="S86">
        <f t="shared" si="20"/>
        <v>-13061.25</v>
      </c>
      <c r="T86" t="s">
        <v>47</v>
      </c>
      <c r="U86" t="s">
        <v>47</v>
      </c>
      <c r="V86" t="s">
        <v>47</v>
      </c>
      <c r="W86" t="s">
        <v>47</v>
      </c>
      <c r="X86" t="s">
        <v>49</v>
      </c>
      <c r="Y86" t="s">
        <v>49</v>
      </c>
      <c r="Z86" t="s">
        <v>49</v>
      </c>
      <c r="AA86" t="s">
        <v>49</v>
      </c>
      <c r="AB86"/>
      <c r="AC86"/>
      <c r="AD86"/>
      <c r="AE86">
        <f t="shared" si="21"/>
        <v>0</v>
      </c>
      <c r="AF86">
        <f t="shared" si="22"/>
        <v>0</v>
      </c>
      <c r="AG86">
        <f t="shared" si="22"/>
        <v>0</v>
      </c>
      <c r="AH86"/>
    </row>
    <row r="87" spans="1:34">
      <c r="A87" t="s">
        <v>345</v>
      </c>
      <c r="B87" t="s">
        <v>346</v>
      </c>
      <c r="C87" t="s">
        <v>347</v>
      </c>
      <c r="D87">
        <f t="shared" si="13"/>
        <v>34228.5</v>
      </c>
      <c r="E87" t="s">
        <v>45</v>
      </c>
      <c r="F87" t="s">
        <v>348</v>
      </c>
      <c r="G87">
        <f t="shared" si="14"/>
        <v>28937.111999999997</v>
      </c>
      <c r="H87">
        <f t="shared" si="15"/>
        <v>5291.3880000000026</v>
      </c>
      <c r="I87" t="str">
        <f t="shared" si="16"/>
        <v>OK</v>
      </c>
      <c r="J87" t="s">
        <v>349</v>
      </c>
      <c r="K87"/>
      <c r="L87"/>
      <c r="M87"/>
      <c r="N87"/>
      <c r="O87"/>
      <c r="P87">
        <f t="shared" si="17"/>
        <v>0</v>
      </c>
      <c r="Q87">
        <f t="shared" si="18"/>
        <v>0</v>
      </c>
      <c r="R87">
        <f t="shared" si="19"/>
        <v>0</v>
      </c>
      <c r="S87">
        <f t="shared" si="20"/>
        <v>-28523.75</v>
      </c>
      <c r="T87" t="s">
        <v>47</v>
      </c>
      <c r="U87" t="s">
        <v>47</v>
      </c>
      <c r="V87" t="s">
        <v>47</v>
      </c>
      <c r="W87" t="s">
        <v>47</v>
      </c>
      <c r="X87" t="s">
        <v>49</v>
      </c>
      <c r="Y87" t="s">
        <v>49</v>
      </c>
      <c r="Z87" t="s">
        <v>49</v>
      </c>
      <c r="AA87" t="s">
        <v>49</v>
      </c>
      <c r="AB87"/>
      <c r="AC87"/>
      <c r="AD87"/>
      <c r="AE87">
        <f t="shared" si="21"/>
        <v>0</v>
      </c>
      <c r="AF87">
        <f t="shared" si="22"/>
        <v>0</v>
      </c>
      <c r="AG87">
        <f t="shared" si="22"/>
        <v>0</v>
      </c>
      <c r="AH87"/>
    </row>
    <row r="88" spans="1:34">
      <c r="A88" t="s">
        <v>350</v>
      </c>
      <c r="B88" t="s">
        <v>51</v>
      </c>
      <c r="C88" t="s">
        <v>209</v>
      </c>
      <c r="D88">
        <f t="shared" si="13"/>
        <v>5989.9949999999999</v>
      </c>
      <c r="E88" t="s">
        <v>62</v>
      </c>
      <c r="F88" t="s">
        <v>53</v>
      </c>
      <c r="G88">
        <f t="shared" si="14"/>
        <v>0</v>
      </c>
      <c r="H88">
        <f t="shared" si="15"/>
        <v>5989.9949999999999</v>
      </c>
      <c r="I88" t="str">
        <f t="shared" si="16"/>
        <v>OK</v>
      </c>
      <c r="J88" t="s">
        <v>53</v>
      </c>
      <c r="K88"/>
      <c r="L88"/>
      <c r="M88"/>
      <c r="N88"/>
      <c r="O88"/>
      <c r="P88">
        <f t="shared" si="17"/>
        <v>0</v>
      </c>
      <c r="Q88">
        <f t="shared" si="18"/>
        <v>0</v>
      </c>
      <c r="R88">
        <f t="shared" si="19"/>
        <v>0</v>
      </c>
      <c r="S88">
        <f t="shared" si="20"/>
        <v>-5445.45</v>
      </c>
      <c r="T88" t="s">
        <v>49</v>
      </c>
      <c r="U88" t="s">
        <v>49</v>
      </c>
      <c r="V88" t="s">
        <v>49</v>
      </c>
      <c r="W88" t="s">
        <v>49</v>
      </c>
      <c r="X88" t="s">
        <v>49</v>
      </c>
      <c r="Y88" t="s">
        <v>49</v>
      </c>
      <c r="Z88" t="s">
        <v>49</v>
      </c>
      <c r="AA88" t="s">
        <v>49</v>
      </c>
      <c r="AB88"/>
      <c r="AC88"/>
      <c r="AD88"/>
      <c r="AE88">
        <f t="shared" si="21"/>
        <v>0</v>
      </c>
      <c r="AF88">
        <f t="shared" si="22"/>
        <v>0</v>
      </c>
      <c r="AG88">
        <f t="shared" si="22"/>
        <v>0</v>
      </c>
      <c r="AH88"/>
    </row>
    <row r="89" spans="1:34">
      <c r="A89" t="s">
        <v>351</v>
      </c>
      <c r="B89" t="s">
        <v>51</v>
      </c>
      <c r="C89" t="s">
        <v>352</v>
      </c>
      <c r="D89">
        <f t="shared" si="13"/>
        <v>203870.4</v>
      </c>
      <c r="E89" t="s">
        <v>45</v>
      </c>
      <c r="F89" t="s">
        <v>53</v>
      </c>
      <c r="G89">
        <f t="shared" si="14"/>
        <v>0</v>
      </c>
      <c r="H89">
        <f t="shared" si="15"/>
        <v>203870.4</v>
      </c>
      <c r="I89" t="str">
        <f t="shared" si="16"/>
        <v>OK</v>
      </c>
      <c r="J89" t="s">
        <v>53</v>
      </c>
      <c r="K89"/>
      <c r="L89"/>
      <c r="M89"/>
      <c r="N89"/>
      <c r="O89"/>
      <c r="P89">
        <f t="shared" si="17"/>
        <v>0</v>
      </c>
      <c r="Q89">
        <f t="shared" si="18"/>
        <v>0</v>
      </c>
      <c r="R89">
        <f t="shared" si="19"/>
        <v>0</v>
      </c>
      <c r="S89">
        <f t="shared" si="20"/>
        <v>-169892</v>
      </c>
      <c r="T89" t="s">
        <v>49</v>
      </c>
      <c r="U89" t="s">
        <v>49</v>
      </c>
      <c r="V89" t="s">
        <v>49</v>
      </c>
      <c r="W89" t="s">
        <v>49</v>
      </c>
      <c r="X89" t="s">
        <v>49</v>
      </c>
      <c r="Y89" t="s">
        <v>49</v>
      </c>
      <c r="Z89" t="s">
        <v>49</v>
      </c>
      <c r="AA89" t="s">
        <v>49</v>
      </c>
      <c r="AB89"/>
      <c r="AC89"/>
      <c r="AD89"/>
      <c r="AE89">
        <f t="shared" si="21"/>
        <v>0</v>
      </c>
      <c r="AF89">
        <f t="shared" si="22"/>
        <v>0</v>
      </c>
      <c r="AG89">
        <f t="shared" si="22"/>
        <v>0</v>
      </c>
      <c r="AH89"/>
    </row>
    <row r="90" spans="1:34">
      <c r="A90" t="s">
        <v>353</v>
      </c>
      <c r="B90" t="s">
        <v>43</v>
      </c>
      <c r="C90" t="s">
        <v>354</v>
      </c>
      <c r="D90">
        <f t="shared" si="13"/>
        <v>180225</v>
      </c>
      <c r="E90" t="s">
        <v>45</v>
      </c>
      <c r="F90" t="s">
        <v>355</v>
      </c>
      <c r="G90">
        <f t="shared" si="14"/>
        <v>205456.48799999998</v>
      </c>
      <c r="H90">
        <f t="shared" si="15"/>
        <v>-25231.487999999983</v>
      </c>
      <c r="I90" t="str">
        <f t="shared" si="16"/>
        <v>OK</v>
      </c>
      <c r="J90" t="s">
        <v>356</v>
      </c>
      <c r="K90"/>
      <c r="L90"/>
      <c r="M90"/>
      <c r="N90"/>
      <c r="O90"/>
      <c r="P90">
        <f t="shared" si="17"/>
        <v>0</v>
      </c>
      <c r="Q90">
        <f t="shared" si="18"/>
        <v>0</v>
      </c>
      <c r="R90">
        <f t="shared" si="19"/>
        <v>0</v>
      </c>
      <c r="S90">
        <f t="shared" si="20"/>
        <v>-150187.5</v>
      </c>
      <c r="T90" t="s">
        <v>47</v>
      </c>
      <c r="U90" t="s">
        <v>47</v>
      </c>
      <c r="V90" t="s">
        <v>47</v>
      </c>
      <c r="W90" t="s">
        <v>47</v>
      </c>
      <c r="X90" t="s">
        <v>47</v>
      </c>
      <c r="Y90" t="s">
        <v>47</v>
      </c>
      <c r="Z90" t="s">
        <v>49</v>
      </c>
      <c r="AA90" t="s">
        <v>49</v>
      </c>
      <c r="AB90"/>
      <c r="AC90"/>
      <c r="AD90"/>
      <c r="AE90">
        <f t="shared" si="21"/>
        <v>0</v>
      </c>
      <c r="AF90">
        <f t="shared" si="22"/>
        <v>0</v>
      </c>
      <c r="AG90">
        <f t="shared" si="22"/>
        <v>0</v>
      </c>
      <c r="AH90"/>
    </row>
    <row r="91" spans="1:34">
      <c r="A91" t="s">
        <v>357</v>
      </c>
      <c r="B91" t="s">
        <v>43</v>
      </c>
      <c r="C91" t="s">
        <v>358</v>
      </c>
      <c r="D91">
        <f t="shared" si="13"/>
        <v>153792</v>
      </c>
      <c r="E91" t="s">
        <v>45</v>
      </c>
      <c r="F91" t="s">
        <v>359</v>
      </c>
      <c r="G91">
        <f t="shared" si="14"/>
        <v>175322.87999999998</v>
      </c>
      <c r="H91">
        <f t="shared" si="15"/>
        <v>-21530.879999999976</v>
      </c>
      <c r="I91" t="str">
        <f t="shared" si="16"/>
        <v>OK</v>
      </c>
      <c r="J91" t="s">
        <v>360</v>
      </c>
      <c r="K91"/>
      <c r="L91"/>
      <c r="M91"/>
      <c r="N91"/>
      <c r="O91"/>
      <c r="P91">
        <f t="shared" si="17"/>
        <v>0</v>
      </c>
      <c r="Q91">
        <f t="shared" si="18"/>
        <v>0</v>
      </c>
      <c r="R91">
        <f t="shared" si="19"/>
        <v>0</v>
      </c>
      <c r="S91">
        <f t="shared" si="20"/>
        <v>-128160</v>
      </c>
      <c r="T91" t="s">
        <v>47</v>
      </c>
      <c r="U91" t="s">
        <v>47</v>
      </c>
      <c r="V91" t="s">
        <v>47</v>
      </c>
      <c r="W91" t="s">
        <v>47</v>
      </c>
      <c r="X91" t="s">
        <v>49</v>
      </c>
      <c r="Y91" t="s">
        <v>49</v>
      </c>
      <c r="Z91" t="s">
        <v>49</v>
      </c>
      <c r="AA91" t="s">
        <v>49</v>
      </c>
      <c r="AB91"/>
      <c r="AC91"/>
      <c r="AD91"/>
      <c r="AE91">
        <f t="shared" si="21"/>
        <v>0</v>
      </c>
      <c r="AF91">
        <f t="shared" si="22"/>
        <v>0</v>
      </c>
      <c r="AG91">
        <f t="shared" si="22"/>
        <v>0</v>
      </c>
      <c r="AH91"/>
    </row>
    <row r="92" spans="1:34">
      <c r="A92" t="s">
        <v>361</v>
      </c>
      <c r="B92" t="s">
        <v>43</v>
      </c>
      <c r="C92" t="s">
        <v>362</v>
      </c>
      <c r="D92">
        <f t="shared" si="13"/>
        <v>112140</v>
      </c>
      <c r="E92" t="s">
        <v>45</v>
      </c>
      <c r="F92" t="s">
        <v>363</v>
      </c>
      <c r="G92">
        <f t="shared" si="14"/>
        <v>94197.599999999991</v>
      </c>
      <c r="H92">
        <f t="shared" si="15"/>
        <v>17942.400000000009</v>
      </c>
      <c r="I92" t="str">
        <f t="shared" si="16"/>
        <v>OK</v>
      </c>
      <c r="J92" t="s">
        <v>364</v>
      </c>
      <c r="K92"/>
      <c r="L92"/>
      <c r="M92"/>
      <c r="N92"/>
      <c r="O92"/>
      <c r="P92">
        <f t="shared" si="17"/>
        <v>0</v>
      </c>
      <c r="Q92">
        <f t="shared" si="18"/>
        <v>0</v>
      </c>
      <c r="R92">
        <f t="shared" si="19"/>
        <v>0</v>
      </c>
      <c r="S92">
        <f t="shared" si="20"/>
        <v>-93450</v>
      </c>
      <c r="T92" t="s">
        <v>47</v>
      </c>
      <c r="U92" t="s">
        <v>47</v>
      </c>
      <c r="V92" t="s">
        <v>47</v>
      </c>
      <c r="W92" t="s">
        <v>47</v>
      </c>
      <c r="X92" t="s">
        <v>49</v>
      </c>
      <c r="Y92" t="s">
        <v>49</v>
      </c>
      <c r="Z92" t="s">
        <v>49</v>
      </c>
      <c r="AA92" t="s">
        <v>49</v>
      </c>
      <c r="AB92"/>
      <c r="AC92"/>
      <c r="AD92"/>
      <c r="AE92">
        <f t="shared" si="21"/>
        <v>0</v>
      </c>
      <c r="AF92">
        <f t="shared" si="22"/>
        <v>0</v>
      </c>
      <c r="AG92">
        <f t="shared" si="22"/>
        <v>0</v>
      </c>
      <c r="AH92"/>
    </row>
    <row r="93" spans="1:34">
      <c r="A93" t="s">
        <v>365</v>
      </c>
      <c r="B93" t="s">
        <v>366</v>
      </c>
      <c r="C93" t="s">
        <v>367</v>
      </c>
      <c r="D93">
        <f t="shared" si="13"/>
        <v>48060</v>
      </c>
      <c r="E93" t="s">
        <v>45</v>
      </c>
      <c r="F93" t="s">
        <v>368</v>
      </c>
      <c r="G93">
        <f t="shared" si="14"/>
        <v>23068.799999999999</v>
      </c>
      <c r="H93">
        <f t="shared" si="15"/>
        <v>24991.200000000001</v>
      </c>
      <c r="I93" t="str">
        <f t="shared" si="16"/>
        <v>OK</v>
      </c>
      <c r="J93" t="s">
        <v>53</v>
      </c>
      <c r="K93"/>
      <c r="L93"/>
      <c r="M93"/>
      <c r="N93"/>
      <c r="O93"/>
      <c r="P93">
        <f t="shared" si="17"/>
        <v>0</v>
      </c>
      <c r="Q93">
        <f t="shared" si="18"/>
        <v>0</v>
      </c>
      <c r="R93">
        <f t="shared" si="19"/>
        <v>0</v>
      </c>
      <c r="S93">
        <f t="shared" si="20"/>
        <v>-40050</v>
      </c>
      <c r="T93" t="s">
        <v>47</v>
      </c>
      <c r="U93" t="s">
        <v>47</v>
      </c>
      <c r="V93" t="s">
        <v>47</v>
      </c>
      <c r="W93" t="s">
        <v>49</v>
      </c>
      <c r="X93" t="s">
        <v>49</v>
      </c>
      <c r="Y93" t="s">
        <v>49</v>
      </c>
      <c r="Z93" t="s">
        <v>49</v>
      </c>
      <c r="AA93" t="s">
        <v>49</v>
      </c>
      <c r="AB93"/>
      <c r="AC93"/>
      <c r="AD93"/>
      <c r="AE93">
        <f t="shared" si="21"/>
        <v>0</v>
      </c>
      <c r="AF93">
        <f t="shared" si="22"/>
        <v>0</v>
      </c>
      <c r="AG93">
        <f t="shared" si="22"/>
        <v>0</v>
      </c>
      <c r="AH93"/>
    </row>
    <row r="94" spans="1:34">
      <c r="A94" t="s">
        <v>369</v>
      </c>
      <c r="B94" t="s">
        <v>43</v>
      </c>
      <c r="C94" t="s">
        <v>370</v>
      </c>
      <c r="D94">
        <f t="shared" si="13"/>
        <v>42621.9</v>
      </c>
      <c r="E94" t="s">
        <v>45</v>
      </c>
      <c r="F94" t="s">
        <v>371</v>
      </c>
      <c r="G94">
        <f t="shared" si="14"/>
        <v>51146.279999999875</v>
      </c>
      <c r="H94">
        <f t="shared" si="15"/>
        <v>-8524.3799999998737</v>
      </c>
      <c r="I94" t="str">
        <f t="shared" si="16"/>
        <v>OK</v>
      </c>
      <c r="J94" t="s">
        <v>372</v>
      </c>
      <c r="K94"/>
      <c r="L94"/>
      <c r="M94"/>
      <c r="N94"/>
      <c r="O94"/>
      <c r="P94">
        <f t="shared" si="17"/>
        <v>0</v>
      </c>
      <c r="Q94">
        <f t="shared" si="18"/>
        <v>0</v>
      </c>
      <c r="R94">
        <f t="shared" si="19"/>
        <v>0</v>
      </c>
      <c r="S94">
        <f t="shared" si="20"/>
        <v>-35518.25</v>
      </c>
      <c r="T94" t="s">
        <v>47</v>
      </c>
      <c r="U94" t="s">
        <v>47</v>
      </c>
      <c r="V94" t="s">
        <v>47</v>
      </c>
      <c r="W94" t="s">
        <v>47</v>
      </c>
      <c r="X94" t="s">
        <v>47</v>
      </c>
      <c r="Y94" t="s">
        <v>47</v>
      </c>
      <c r="Z94" t="s">
        <v>47</v>
      </c>
      <c r="AA94" t="s">
        <v>49</v>
      </c>
      <c r="AB94"/>
      <c r="AC94"/>
      <c r="AD94"/>
      <c r="AE94">
        <f t="shared" si="21"/>
        <v>0</v>
      </c>
      <c r="AF94">
        <f t="shared" si="22"/>
        <v>0</v>
      </c>
      <c r="AG94">
        <f t="shared" si="22"/>
        <v>0</v>
      </c>
      <c r="AH94"/>
    </row>
    <row r="95" spans="1:34">
      <c r="A95" t="s">
        <v>373</v>
      </c>
      <c r="B95" t="s">
        <v>43</v>
      </c>
      <c r="C95" t="s">
        <v>374</v>
      </c>
      <c r="D95">
        <f t="shared" si="13"/>
        <v>65682</v>
      </c>
      <c r="E95" t="s">
        <v>45</v>
      </c>
      <c r="F95" t="s">
        <v>375</v>
      </c>
      <c r="G95">
        <f t="shared" si="14"/>
        <v>74614.751999999993</v>
      </c>
      <c r="H95">
        <f t="shared" si="15"/>
        <v>-8932.7519999999931</v>
      </c>
      <c r="I95" t="str">
        <f t="shared" si="16"/>
        <v>OK</v>
      </c>
      <c r="J95" t="s">
        <v>376</v>
      </c>
      <c r="K95"/>
      <c r="L95"/>
      <c r="M95"/>
      <c r="N95"/>
      <c r="O95"/>
      <c r="P95">
        <f t="shared" si="17"/>
        <v>0</v>
      </c>
      <c r="Q95">
        <f t="shared" si="18"/>
        <v>0</v>
      </c>
      <c r="R95">
        <f t="shared" si="19"/>
        <v>0</v>
      </c>
      <c r="S95">
        <f t="shared" si="20"/>
        <v>-54735</v>
      </c>
      <c r="T95" t="s">
        <v>47</v>
      </c>
      <c r="U95" t="s">
        <v>47</v>
      </c>
      <c r="V95" t="s">
        <v>47</v>
      </c>
      <c r="W95" t="s">
        <v>47</v>
      </c>
      <c r="X95" t="s">
        <v>47</v>
      </c>
      <c r="Y95" t="s">
        <v>47</v>
      </c>
      <c r="Z95" t="s">
        <v>49</v>
      </c>
      <c r="AA95" t="s">
        <v>49</v>
      </c>
      <c r="AB95"/>
      <c r="AC95"/>
      <c r="AD95"/>
      <c r="AE95">
        <f t="shared" si="21"/>
        <v>0</v>
      </c>
      <c r="AF95">
        <f t="shared" si="22"/>
        <v>0</v>
      </c>
      <c r="AG95">
        <f t="shared" si="22"/>
        <v>0</v>
      </c>
      <c r="AH95"/>
    </row>
    <row r="96" spans="1:34">
      <c r="A96" t="s">
        <v>377</v>
      </c>
      <c r="B96" t="s">
        <v>378</v>
      </c>
      <c r="C96" t="s">
        <v>379</v>
      </c>
      <c r="D96">
        <f t="shared" si="13"/>
        <v>15169.355999999998</v>
      </c>
      <c r="E96" t="s">
        <v>45</v>
      </c>
      <c r="F96" t="s">
        <v>380</v>
      </c>
      <c r="G96">
        <f t="shared" si="14"/>
        <v>5460.9720000000007</v>
      </c>
      <c r="H96">
        <f t="shared" si="15"/>
        <v>9708.3839999999982</v>
      </c>
      <c r="I96" t="str">
        <f t="shared" si="16"/>
        <v>OK</v>
      </c>
      <c r="J96" t="s">
        <v>380</v>
      </c>
      <c r="K96"/>
      <c r="L96"/>
      <c r="M96"/>
      <c r="N96"/>
      <c r="O96"/>
      <c r="P96">
        <f t="shared" si="17"/>
        <v>0</v>
      </c>
      <c r="Q96">
        <f t="shared" si="18"/>
        <v>0</v>
      </c>
      <c r="R96">
        <f t="shared" si="19"/>
        <v>0</v>
      </c>
      <c r="S96">
        <f t="shared" si="20"/>
        <v>-12641.13</v>
      </c>
      <c r="T96" t="s">
        <v>47</v>
      </c>
      <c r="U96" t="s">
        <v>47</v>
      </c>
      <c r="V96" t="s">
        <v>47</v>
      </c>
      <c r="W96" t="s">
        <v>47</v>
      </c>
      <c r="X96" t="s">
        <v>381</v>
      </c>
      <c r="Y96" t="s">
        <v>49</v>
      </c>
      <c r="Z96" t="s">
        <v>49</v>
      </c>
      <c r="AA96" t="s">
        <v>49</v>
      </c>
      <c r="AB96"/>
      <c r="AC96"/>
      <c r="AD96"/>
      <c r="AE96">
        <f t="shared" si="21"/>
        <v>0</v>
      </c>
      <c r="AF96">
        <f t="shared" si="22"/>
        <v>0</v>
      </c>
      <c r="AG96">
        <f t="shared" si="22"/>
        <v>0</v>
      </c>
      <c r="AH96"/>
    </row>
    <row r="97" spans="1:34">
      <c r="A97" t="s">
        <v>382</v>
      </c>
      <c r="B97" t="s">
        <v>43</v>
      </c>
      <c r="C97" t="s">
        <v>221</v>
      </c>
      <c r="D97">
        <f t="shared" si="13"/>
        <v>449761.56</v>
      </c>
      <c r="E97" t="s">
        <v>45</v>
      </c>
      <c r="F97" t="s">
        <v>383</v>
      </c>
      <c r="G97">
        <f t="shared" si="14"/>
        <v>377802.31199999998</v>
      </c>
      <c r="H97">
        <f t="shared" si="15"/>
        <v>71959.248000000021</v>
      </c>
      <c r="I97" t="str">
        <f t="shared" si="16"/>
        <v>OK</v>
      </c>
      <c r="J97" t="s">
        <v>384</v>
      </c>
      <c r="K97"/>
      <c r="L97"/>
      <c r="M97"/>
      <c r="N97"/>
      <c r="O97"/>
      <c r="P97">
        <f t="shared" si="17"/>
        <v>0</v>
      </c>
      <c r="Q97">
        <f t="shared" si="18"/>
        <v>0</v>
      </c>
      <c r="R97">
        <f t="shared" si="19"/>
        <v>0</v>
      </c>
      <c r="S97">
        <f t="shared" si="20"/>
        <v>-374801.3</v>
      </c>
      <c r="T97" t="s">
        <v>47</v>
      </c>
      <c r="U97" t="s">
        <v>47</v>
      </c>
      <c r="V97" t="s">
        <v>47</v>
      </c>
      <c r="W97" t="s">
        <v>47</v>
      </c>
      <c r="X97" t="s">
        <v>49</v>
      </c>
      <c r="Y97" t="s">
        <v>49</v>
      </c>
      <c r="Z97" t="s">
        <v>49</v>
      </c>
      <c r="AA97" t="s">
        <v>49</v>
      </c>
      <c r="AB97"/>
      <c r="AC97"/>
      <c r="AD97"/>
      <c r="AE97">
        <f t="shared" si="21"/>
        <v>0</v>
      </c>
      <c r="AF97">
        <f t="shared" si="22"/>
        <v>0</v>
      </c>
      <c r="AG97">
        <f t="shared" si="22"/>
        <v>0</v>
      </c>
      <c r="AH97"/>
    </row>
    <row r="98" spans="1:34">
      <c r="A98" t="s">
        <v>385</v>
      </c>
      <c r="B98" t="s">
        <v>43</v>
      </c>
      <c r="C98" t="s">
        <v>386</v>
      </c>
      <c r="D98">
        <f t="shared" si="13"/>
        <v>253116</v>
      </c>
      <c r="E98" t="s">
        <v>45</v>
      </c>
      <c r="F98" t="s">
        <v>387</v>
      </c>
      <c r="G98">
        <f t="shared" si="14"/>
        <v>212617.44</v>
      </c>
      <c r="H98">
        <f t="shared" si="15"/>
        <v>40498.559999999998</v>
      </c>
      <c r="I98" t="str">
        <f t="shared" si="16"/>
        <v>OK</v>
      </c>
      <c r="J98" t="s">
        <v>387</v>
      </c>
      <c r="K98"/>
      <c r="L98"/>
      <c r="M98"/>
      <c r="N98"/>
      <c r="O98"/>
      <c r="P98">
        <f t="shared" si="17"/>
        <v>0</v>
      </c>
      <c r="Q98">
        <f t="shared" si="18"/>
        <v>0</v>
      </c>
      <c r="R98">
        <f t="shared" si="19"/>
        <v>0</v>
      </c>
      <c r="S98">
        <f t="shared" si="20"/>
        <v>-210930</v>
      </c>
      <c r="T98" t="s">
        <v>47</v>
      </c>
      <c r="U98" t="s">
        <v>47</v>
      </c>
      <c r="V98" t="s">
        <v>47</v>
      </c>
      <c r="W98" t="s">
        <v>47</v>
      </c>
      <c r="X98" t="s">
        <v>49</v>
      </c>
      <c r="Y98" t="s">
        <v>49</v>
      </c>
      <c r="Z98" t="s">
        <v>49</v>
      </c>
      <c r="AA98" t="s">
        <v>49</v>
      </c>
      <c r="AB98"/>
      <c r="AC98"/>
      <c r="AD98"/>
      <c r="AE98">
        <f t="shared" si="21"/>
        <v>0</v>
      </c>
      <c r="AF98">
        <f t="shared" si="22"/>
        <v>0</v>
      </c>
      <c r="AG98">
        <f t="shared" si="22"/>
        <v>0</v>
      </c>
      <c r="AH98"/>
    </row>
    <row r="99" spans="1:34">
      <c r="A99" t="s">
        <v>388</v>
      </c>
      <c r="B99" t="s">
        <v>51</v>
      </c>
      <c r="C99" t="s">
        <v>389</v>
      </c>
      <c r="D99">
        <f t="shared" si="13"/>
        <v>80874.36</v>
      </c>
      <c r="E99" t="s">
        <v>45</v>
      </c>
      <c r="F99" t="s">
        <v>53</v>
      </c>
      <c r="G99">
        <f t="shared" si="14"/>
        <v>0</v>
      </c>
      <c r="H99">
        <f t="shared" si="15"/>
        <v>80874.36</v>
      </c>
      <c r="I99" t="str">
        <f t="shared" si="16"/>
        <v>OK</v>
      </c>
      <c r="J99" t="s">
        <v>53</v>
      </c>
      <c r="K99"/>
      <c r="L99"/>
      <c r="M99"/>
      <c r="N99"/>
      <c r="O99"/>
      <c r="P99">
        <f t="shared" si="17"/>
        <v>0</v>
      </c>
      <c r="Q99">
        <f t="shared" si="18"/>
        <v>0</v>
      </c>
      <c r="R99">
        <f t="shared" si="19"/>
        <v>0</v>
      </c>
      <c r="S99">
        <f t="shared" si="20"/>
        <v>-67395.3</v>
      </c>
      <c r="T99" t="s">
        <v>49</v>
      </c>
      <c r="U99" t="s">
        <v>49</v>
      </c>
      <c r="V99" t="s">
        <v>49</v>
      </c>
      <c r="W99" t="s">
        <v>49</v>
      </c>
      <c r="X99" t="s">
        <v>49</v>
      </c>
      <c r="Y99" t="s">
        <v>49</v>
      </c>
      <c r="Z99" t="s">
        <v>49</v>
      </c>
      <c r="AA99" t="s">
        <v>49</v>
      </c>
      <c r="AB99"/>
      <c r="AC99"/>
      <c r="AD99"/>
      <c r="AE99">
        <f t="shared" si="21"/>
        <v>0</v>
      </c>
      <c r="AF99">
        <f t="shared" ref="AF99:AG108" si="23">IFERROR(AC99*P99,"")</f>
        <v>0</v>
      </c>
      <c r="AG99">
        <f t="shared" si="23"/>
        <v>0</v>
      </c>
      <c r="AH99"/>
    </row>
    <row r="100" spans="1:34">
      <c r="A100" t="s">
        <v>390</v>
      </c>
      <c r="B100" t="s">
        <v>391</v>
      </c>
      <c r="C100" t="s">
        <v>392</v>
      </c>
      <c r="D100">
        <f t="shared" si="13"/>
        <v>325627.2</v>
      </c>
      <c r="E100" t="s">
        <v>45</v>
      </c>
      <c r="F100" t="s">
        <v>393</v>
      </c>
      <c r="G100">
        <f t="shared" si="14"/>
        <v>234450.71999999878</v>
      </c>
      <c r="H100">
        <f t="shared" si="15"/>
        <v>91176.480000001233</v>
      </c>
      <c r="I100" t="str">
        <f t="shared" si="16"/>
        <v>OK</v>
      </c>
      <c r="J100" t="s">
        <v>394</v>
      </c>
      <c r="K100"/>
      <c r="L100"/>
      <c r="M100"/>
      <c r="N100"/>
      <c r="O100"/>
      <c r="P100">
        <f t="shared" si="17"/>
        <v>0</v>
      </c>
      <c r="Q100">
        <f t="shared" si="18"/>
        <v>0</v>
      </c>
      <c r="R100">
        <f t="shared" si="19"/>
        <v>0</v>
      </c>
      <c r="S100">
        <f t="shared" si="20"/>
        <v>-271356</v>
      </c>
      <c r="T100" t="s">
        <v>47</v>
      </c>
      <c r="U100" t="s">
        <v>47</v>
      </c>
      <c r="V100" t="s">
        <v>47</v>
      </c>
      <c r="W100" t="s">
        <v>47</v>
      </c>
      <c r="X100" t="s">
        <v>49</v>
      </c>
      <c r="Y100" t="s">
        <v>49</v>
      </c>
      <c r="Z100" t="s">
        <v>49</v>
      </c>
      <c r="AA100" t="s">
        <v>49</v>
      </c>
      <c r="AB100"/>
      <c r="AC100"/>
      <c r="AD100"/>
      <c r="AE100">
        <f t="shared" si="21"/>
        <v>0</v>
      </c>
      <c r="AF100">
        <f t="shared" si="23"/>
        <v>0</v>
      </c>
      <c r="AG100">
        <f t="shared" si="23"/>
        <v>0</v>
      </c>
      <c r="AH100"/>
    </row>
    <row r="101" spans="1:34">
      <c r="A101" t="s">
        <v>395</v>
      </c>
      <c r="B101" t="s">
        <v>391</v>
      </c>
      <c r="C101" t="s">
        <v>396</v>
      </c>
      <c r="D101">
        <f t="shared" si="13"/>
        <v>367830</v>
      </c>
      <c r="E101" t="s">
        <v>45</v>
      </c>
      <c r="F101" t="s">
        <v>397</v>
      </c>
      <c r="G101">
        <f t="shared" si="14"/>
        <v>264837.59999999998</v>
      </c>
      <c r="H101">
        <f t="shared" si="15"/>
        <v>102992.40000000002</v>
      </c>
      <c r="I101" t="str">
        <f t="shared" si="16"/>
        <v>OK</v>
      </c>
      <c r="J101" t="s">
        <v>397</v>
      </c>
      <c r="K101"/>
      <c r="L101"/>
      <c r="M101"/>
      <c r="N101"/>
      <c r="O101"/>
      <c r="P101">
        <f t="shared" si="17"/>
        <v>0</v>
      </c>
      <c r="Q101">
        <f t="shared" si="18"/>
        <v>0</v>
      </c>
      <c r="R101">
        <f t="shared" si="19"/>
        <v>0</v>
      </c>
      <c r="S101">
        <f t="shared" si="20"/>
        <v>-306525</v>
      </c>
      <c r="T101" t="s">
        <v>47</v>
      </c>
      <c r="U101" t="s">
        <v>47</v>
      </c>
      <c r="V101" t="s">
        <v>47</v>
      </c>
      <c r="W101" t="s">
        <v>47</v>
      </c>
      <c r="X101" t="s">
        <v>49</v>
      </c>
      <c r="Y101" t="s">
        <v>49</v>
      </c>
      <c r="Z101" t="s">
        <v>49</v>
      </c>
      <c r="AA101" t="s">
        <v>49</v>
      </c>
      <c r="AB101"/>
      <c r="AC101"/>
      <c r="AD101"/>
      <c r="AE101">
        <f t="shared" si="21"/>
        <v>0</v>
      </c>
      <c r="AF101">
        <f t="shared" si="23"/>
        <v>0</v>
      </c>
      <c r="AG101">
        <f t="shared" si="23"/>
        <v>0</v>
      </c>
      <c r="AH101"/>
    </row>
    <row r="102" spans="1:34">
      <c r="A102" t="s">
        <v>398</v>
      </c>
      <c r="B102" t="s">
        <v>43</v>
      </c>
      <c r="C102" t="s">
        <v>399</v>
      </c>
      <c r="D102">
        <f t="shared" si="13"/>
        <v>305181</v>
      </c>
      <c r="E102" t="s">
        <v>45</v>
      </c>
      <c r="F102" t="s">
        <v>400</v>
      </c>
      <c r="G102">
        <f t="shared" si="14"/>
        <v>256352.04</v>
      </c>
      <c r="H102">
        <f t="shared" si="15"/>
        <v>48828.959999999992</v>
      </c>
      <c r="I102" t="str">
        <f t="shared" si="16"/>
        <v>OK</v>
      </c>
      <c r="J102" t="s">
        <v>400</v>
      </c>
      <c r="K102"/>
      <c r="L102"/>
      <c r="M102"/>
      <c r="N102"/>
      <c r="O102"/>
      <c r="P102">
        <f t="shared" si="17"/>
        <v>0</v>
      </c>
      <c r="Q102">
        <f t="shared" si="18"/>
        <v>0</v>
      </c>
      <c r="R102">
        <f t="shared" si="19"/>
        <v>0</v>
      </c>
      <c r="S102">
        <f t="shared" si="20"/>
        <v>-254317.5</v>
      </c>
      <c r="T102" t="s">
        <v>47</v>
      </c>
      <c r="U102" t="s">
        <v>47</v>
      </c>
      <c r="V102" t="s">
        <v>47</v>
      </c>
      <c r="W102" t="s">
        <v>47</v>
      </c>
      <c r="X102" t="s">
        <v>49</v>
      </c>
      <c r="Y102" t="s">
        <v>49</v>
      </c>
      <c r="Z102" t="s">
        <v>49</v>
      </c>
      <c r="AA102" t="s">
        <v>49</v>
      </c>
      <c r="AB102"/>
      <c r="AC102"/>
      <c r="AD102"/>
      <c r="AE102">
        <f t="shared" si="21"/>
        <v>0</v>
      </c>
      <c r="AF102">
        <f t="shared" si="23"/>
        <v>0</v>
      </c>
      <c r="AG102">
        <f t="shared" si="23"/>
        <v>0</v>
      </c>
      <c r="AH102"/>
    </row>
    <row r="103" spans="1:34">
      <c r="A103" t="s">
        <v>401</v>
      </c>
      <c r="B103" t="s">
        <v>402</v>
      </c>
      <c r="C103" t="s">
        <v>403</v>
      </c>
      <c r="D103">
        <f t="shared" si="13"/>
        <v>66999.995999999999</v>
      </c>
      <c r="E103" t="s">
        <v>45</v>
      </c>
      <c r="F103" t="s">
        <v>404</v>
      </c>
      <c r="G103">
        <f t="shared" si="14"/>
        <v>80400</v>
      </c>
      <c r="H103">
        <f t="shared" si="15"/>
        <v>-13400.004000000001</v>
      </c>
      <c r="I103" t="str">
        <f t="shared" si="16"/>
        <v>OK</v>
      </c>
      <c r="J103" t="s">
        <v>405</v>
      </c>
      <c r="K103"/>
      <c r="L103"/>
      <c r="M103"/>
      <c r="N103"/>
      <c r="O103"/>
      <c r="P103">
        <f t="shared" si="17"/>
        <v>0</v>
      </c>
      <c r="Q103">
        <f t="shared" si="18"/>
        <v>0</v>
      </c>
      <c r="R103">
        <f t="shared" si="19"/>
        <v>0</v>
      </c>
      <c r="S103">
        <f t="shared" si="20"/>
        <v>-55833.33</v>
      </c>
      <c r="T103" t="s">
        <v>47</v>
      </c>
      <c r="U103" t="s">
        <v>47</v>
      </c>
      <c r="V103" t="s">
        <v>47</v>
      </c>
      <c r="W103" t="s">
        <v>47</v>
      </c>
      <c r="X103" t="s">
        <v>47</v>
      </c>
      <c r="Y103" t="s">
        <v>47</v>
      </c>
      <c r="Z103" t="s">
        <v>47</v>
      </c>
      <c r="AA103" t="s">
        <v>47</v>
      </c>
      <c r="AB103"/>
      <c r="AC103"/>
      <c r="AD103"/>
      <c r="AE103">
        <f t="shared" si="21"/>
        <v>0</v>
      </c>
      <c r="AF103">
        <f t="shared" si="23"/>
        <v>0</v>
      </c>
      <c r="AG103">
        <f t="shared" si="23"/>
        <v>0</v>
      </c>
      <c r="AH103"/>
    </row>
    <row r="104" spans="1:34">
      <c r="A104" t="s">
        <v>406</v>
      </c>
      <c r="B104" t="s">
        <v>43</v>
      </c>
      <c r="C104" t="s">
        <v>407</v>
      </c>
      <c r="D104">
        <f t="shared" si="13"/>
        <v>215469</v>
      </c>
      <c r="E104" t="s">
        <v>45</v>
      </c>
      <c r="F104" t="s">
        <v>408</v>
      </c>
      <c r="G104">
        <f t="shared" si="14"/>
        <v>180993.96</v>
      </c>
      <c r="H104">
        <f t="shared" si="15"/>
        <v>34475.040000000008</v>
      </c>
      <c r="I104" t="str">
        <f t="shared" si="16"/>
        <v>OK</v>
      </c>
      <c r="J104" t="s">
        <v>409</v>
      </c>
      <c r="K104"/>
      <c r="L104"/>
      <c r="M104"/>
      <c r="N104"/>
      <c r="O104"/>
      <c r="P104">
        <f t="shared" si="17"/>
        <v>0</v>
      </c>
      <c r="Q104">
        <f t="shared" si="18"/>
        <v>0</v>
      </c>
      <c r="R104">
        <f t="shared" si="19"/>
        <v>0</v>
      </c>
      <c r="S104">
        <f t="shared" si="20"/>
        <v>-179557.5</v>
      </c>
      <c r="T104" t="s">
        <v>47</v>
      </c>
      <c r="U104" t="s">
        <v>47</v>
      </c>
      <c r="V104" t="s">
        <v>47</v>
      </c>
      <c r="W104" t="s">
        <v>410</v>
      </c>
      <c r="X104" t="s">
        <v>49</v>
      </c>
      <c r="Y104" t="s">
        <v>49</v>
      </c>
      <c r="Z104" t="s">
        <v>49</v>
      </c>
      <c r="AA104" t="s">
        <v>49</v>
      </c>
      <c r="AB104"/>
      <c r="AC104"/>
      <c r="AD104"/>
      <c r="AE104">
        <f t="shared" si="21"/>
        <v>0</v>
      </c>
      <c r="AF104">
        <f t="shared" si="23"/>
        <v>0</v>
      </c>
      <c r="AG104">
        <f t="shared" si="23"/>
        <v>0</v>
      </c>
      <c r="AH104"/>
    </row>
    <row r="105" spans="1:34">
      <c r="A105" t="s">
        <v>411</v>
      </c>
      <c r="B105" t="s">
        <v>412</v>
      </c>
      <c r="C105" t="s">
        <v>413</v>
      </c>
      <c r="D105">
        <f t="shared" si="13"/>
        <v>744000</v>
      </c>
      <c r="E105" t="s">
        <v>45</v>
      </c>
      <c r="F105" t="s">
        <v>414</v>
      </c>
      <c r="G105">
        <f t="shared" si="14"/>
        <v>892800</v>
      </c>
      <c r="H105">
        <f t="shared" si="15"/>
        <v>-148800</v>
      </c>
      <c r="I105" t="str">
        <f t="shared" si="16"/>
        <v>OK</v>
      </c>
      <c r="J105" t="s">
        <v>415</v>
      </c>
      <c r="K105"/>
      <c r="L105"/>
      <c r="M105"/>
      <c r="N105"/>
      <c r="O105"/>
      <c r="P105">
        <f t="shared" si="17"/>
        <v>0</v>
      </c>
      <c r="Q105">
        <f t="shared" si="18"/>
        <v>0</v>
      </c>
      <c r="R105">
        <f t="shared" si="19"/>
        <v>0</v>
      </c>
      <c r="S105">
        <f t="shared" si="20"/>
        <v>-620000</v>
      </c>
      <c r="T105" t="s">
        <v>47</v>
      </c>
      <c r="U105" t="s">
        <v>47</v>
      </c>
      <c r="V105" t="s">
        <v>47</v>
      </c>
      <c r="W105" t="s">
        <v>47</v>
      </c>
      <c r="X105" t="s">
        <v>47</v>
      </c>
      <c r="Y105" t="s">
        <v>47</v>
      </c>
      <c r="Z105" t="s">
        <v>49</v>
      </c>
      <c r="AA105" t="s">
        <v>49</v>
      </c>
      <c r="AB105"/>
      <c r="AC105"/>
      <c r="AD105"/>
      <c r="AE105">
        <f t="shared" si="21"/>
        <v>0</v>
      </c>
      <c r="AF105">
        <f t="shared" si="23"/>
        <v>0</v>
      </c>
      <c r="AG105">
        <f t="shared" si="23"/>
        <v>0</v>
      </c>
      <c r="AH105"/>
    </row>
    <row r="106" spans="1:34">
      <c r="A106" t="s">
        <v>416</v>
      </c>
      <c r="B106" t="s">
        <v>43</v>
      </c>
      <c r="C106" t="s">
        <v>417</v>
      </c>
      <c r="D106">
        <f t="shared" si="13"/>
        <v>100125</v>
      </c>
      <c r="E106" t="s">
        <v>45</v>
      </c>
      <c r="F106" t="s">
        <v>418</v>
      </c>
      <c r="G106">
        <f t="shared" si="14"/>
        <v>84105</v>
      </c>
      <c r="H106">
        <f t="shared" si="15"/>
        <v>16020</v>
      </c>
      <c r="I106" t="str">
        <f t="shared" si="16"/>
        <v>OK</v>
      </c>
      <c r="J106" t="s">
        <v>418</v>
      </c>
      <c r="K106"/>
      <c r="L106"/>
      <c r="M106"/>
      <c r="N106"/>
      <c r="O106"/>
      <c r="P106">
        <f t="shared" si="17"/>
        <v>0</v>
      </c>
      <c r="Q106">
        <f t="shared" si="18"/>
        <v>0</v>
      </c>
      <c r="R106">
        <f t="shared" si="19"/>
        <v>0</v>
      </c>
      <c r="S106">
        <f t="shared" si="20"/>
        <v>-83437.5</v>
      </c>
      <c r="T106" t="s">
        <v>47</v>
      </c>
      <c r="U106" t="s">
        <v>47</v>
      </c>
      <c r="V106" t="s">
        <v>47</v>
      </c>
      <c r="W106" t="s">
        <v>47</v>
      </c>
      <c r="X106" t="s">
        <v>49</v>
      </c>
      <c r="Y106" t="s">
        <v>49</v>
      </c>
      <c r="Z106" t="s">
        <v>49</v>
      </c>
      <c r="AA106" t="s">
        <v>49</v>
      </c>
      <c r="AB106"/>
      <c r="AC106"/>
      <c r="AD106"/>
      <c r="AE106">
        <f t="shared" si="21"/>
        <v>0</v>
      </c>
      <c r="AF106">
        <f t="shared" si="23"/>
        <v>0</v>
      </c>
      <c r="AG106">
        <f t="shared" si="23"/>
        <v>0</v>
      </c>
      <c r="AH106"/>
    </row>
    <row r="107" spans="1:34">
      <c r="A107" t="s">
        <v>419</v>
      </c>
      <c r="B107" t="s">
        <v>43</v>
      </c>
      <c r="C107" t="s">
        <v>420</v>
      </c>
      <c r="D107">
        <f t="shared" si="13"/>
        <v>185431.55999999997</v>
      </c>
      <c r="E107" t="s">
        <v>45</v>
      </c>
      <c r="F107" t="s">
        <v>421</v>
      </c>
      <c r="G107">
        <f t="shared" si="14"/>
        <v>211391.95199999999</v>
      </c>
      <c r="H107">
        <f t="shared" si="15"/>
        <v>-25960.392000000022</v>
      </c>
      <c r="I107" t="str">
        <f t="shared" si="16"/>
        <v>OK</v>
      </c>
      <c r="J107" t="s">
        <v>422</v>
      </c>
      <c r="K107"/>
      <c r="L107"/>
      <c r="M107"/>
      <c r="N107"/>
      <c r="O107"/>
      <c r="P107">
        <f t="shared" si="17"/>
        <v>0</v>
      </c>
      <c r="Q107">
        <f t="shared" si="18"/>
        <v>0</v>
      </c>
      <c r="R107">
        <f t="shared" si="19"/>
        <v>0</v>
      </c>
      <c r="S107">
        <f t="shared" si="20"/>
        <v>-154526.29999999999</v>
      </c>
      <c r="T107" t="s">
        <v>47</v>
      </c>
      <c r="U107" t="s">
        <v>47</v>
      </c>
      <c r="V107" t="s">
        <v>47</v>
      </c>
      <c r="W107" t="s">
        <v>47</v>
      </c>
      <c r="X107" t="s">
        <v>47</v>
      </c>
      <c r="Y107" t="s">
        <v>47</v>
      </c>
      <c r="Z107" t="s">
        <v>49</v>
      </c>
      <c r="AA107" t="s">
        <v>49</v>
      </c>
      <c r="AB107"/>
      <c r="AC107"/>
      <c r="AD107"/>
      <c r="AE107">
        <f t="shared" si="21"/>
        <v>0</v>
      </c>
      <c r="AF107">
        <f t="shared" si="23"/>
        <v>0</v>
      </c>
      <c r="AG107">
        <f t="shared" si="23"/>
        <v>0</v>
      </c>
      <c r="AH107"/>
    </row>
    <row r="108" spans="1:34">
      <c r="A108" t="s">
        <v>423</v>
      </c>
      <c r="B108" t="s">
        <v>43</v>
      </c>
      <c r="C108" t="s">
        <v>424</v>
      </c>
      <c r="D108">
        <f t="shared" si="13"/>
        <v>327208.56</v>
      </c>
      <c r="E108" t="s">
        <v>45</v>
      </c>
      <c r="F108" t="s">
        <v>425</v>
      </c>
      <c r="G108">
        <f t="shared" si="14"/>
        <v>274855.18799999997</v>
      </c>
      <c r="H108">
        <f t="shared" si="15"/>
        <v>52353.372000000032</v>
      </c>
      <c r="I108" t="str">
        <f t="shared" si="16"/>
        <v>OK</v>
      </c>
      <c r="J108" t="s">
        <v>426</v>
      </c>
      <c r="K108"/>
      <c r="L108"/>
      <c r="M108"/>
      <c r="N108"/>
      <c r="O108"/>
      <c r="P108">
        <f t="shared" si="17"/>
        <v>0</v>
      </c>
      <c r="Q108">
        <f t="shared" si="18"/>
        <v>0</v>
      </c>
      <c r="R108">
        <f t="shared" si="19"/>
        <v>0</v>
      </c>
      <c r="S108">
        <f t="shared" si="20"/>
        <v>-272673.8</v>
      </c>
      <c r="T108" t="s">
        <v>47</v>
      </c>
      <c r="U108" t="s">
        <v>47</v>
      </c>
      <c r="V108" t="s">
        <v>47</v>
      </c>
      <c r="W108" t="s">
        <v>47</v>
      </c>
      <c r="X108" t="s">
        <v>49</v>
      </c>
      <c r="Y108" t="s">
        <v>49</v>
      </c>
      <c r="Z108" t="s">
        <v>49</v>
      </c>
      <c r="AA108" t="s">
        <v>49</v>
      </c>
      <c r="AB108"/>
      <c r="AC108"/>
      <c r="AD108"/>
      <c r="AE108">
        <f t="shared" si="21"/>
        <v>0</v>
      </c>
      <c r="AF108">
        <f t="shared" si="23"/>
        <v>0</v>
      </c>
      <c r="AG108">
        <f t="shared" si="23"/>
        <v>0</v>
      </c>
      <c r="AH108"/>
    </row>
    <row r="109" spans="1:34">
      <c r="D109" s="1">
        <f t="shared" ref="D68:D131" si="24">C109*(1+E109)</f>
        <v>0</v>
      </c>
      <c r="E109" s="17"/>
      <c r="F109" s="16"/>
      <c r="G109" s="18">
        <f t="shared" ref="G68:G131" si="25">IFERROR(F109*(1+E109),"")</f>
        <v>0</v>
      </c>
      <c r="H109" s="31">
        <f t="shared" ref="H68:H131" si="26">D109-G109</f>
        <v>0</v>
      </c>
      <c r="I109" s="12" t="str">
        <f t="shared" ref="I68:I131" si="27">IF(AND(D109="",G109="",H109=""),"",IF(D109-G109-H109=0,"OK","PB"))</f>
        <v>OK</v>
      </c>
      <c r="J109" s="16"/>
      <c r="K109" s="19"/>
      <c r="L109" s="20"/>
      <c r="M109" s="19"/>
      <c r="P109" s="21">
        <f t="shared" ref="P68:P131" si="28">IFERROR(C109*(L109/(1-O109)),"")</f>
        <v>0</v>
      </c>
      <c r="Q109" s="21">
        <f t="shared" ref="Q68:Q131" si="29">IFERROR(C109*(M109/(1-O109)),"")</f>
        <v>0</v>
      </c>
      <c r="R109" s="21">
        <f t="shared" ref="R68:R131" si="30">IFERROR(C109*(N109/(1-O109)),"")</f>
        <v>0</v>
      </c>
      <c r="S109" s="22">
        <f t="shared" ref="S69:S132" si="31">IFERROR(SUM(P109:R109)-C109,"")</f>
        <v>0</v>
      </c>
      <c r="T109" s="19"/>
      <c r="U109" s="19"/>
      <c r="V109" s="19"/>
      <c r="W109" s="19"/>
      <c r="X109" s="19"/>
      <c r="Y109" s="19"/>
      <c r="Z109" s="19"/>
      <c r="AA109" s="19"/>
      <c r="AB109" s="17"/>
      <c r="AC109" s="19"/>
      <c r="AD109" s="19"/>
      <c r="AE109" s="23">
        <f t="shared" ref="AE68:AE131" si="32">IFERROR(AB109*R109,"")</f>
        <v>0</v>
      </c>
      <c r="AF109" s="18">
        <f t="shared" ref="AF68:AF131" si="33">IFERROR(AC109*P109,"")</f>
        <v>0</v>
      </c>
      <c r="AG109" s="18">
        <f t="shared" ref="AG68:AG131" si="34">IFERROR(AD109*Q109,"")</f>
        <v>0</v>
      </c>
      <c r="AH109" s="12"/>
    </row>
    <row r="110" spans="1:34">
      <c r="D110" s="1">
        <f t="shared" si="24"/>
        <v>0</v>
      </c>
      <c r="E110" s="17"/>
      <c r="F110" s="16"/>
      <c r="G110" s="18">
        <f t="shared" si="25"/>
        <v>0</v>
      </c>
      <c r="H110" s="31">
        <f t="shared" si="26"/>
        <v>0</v>
      </c>
      <c r="I110" s="12" t="str">
        <f t="shared" si="27"/>
        <v>OK</v>
      </c>
      <c r="J110" s="16"/>
      <c r="K110" s="19"/>
      <c r="L110" s="20"/>
      <c r="M110" s="19"/>
      <c r="P110" s="21">
        <f t="shared" si="28"/>
        <v>0</v>
      </c>
      <c r="Q110" s="21">
        <f t="shared" si="29"/>
        <v>0</v>
      </c>
      <c r="R110" s="21">
        <f t="shared" si="30"/>
        <v>0</v>
      </c>
      <c r="S110" s="22">
        <f t="shared" si="31"/>
        <v>0</v>
      </c>
      <c r="T110" s="19"/>
      <c r="U110" s="19"/>
      <c r="V110" s="19"/>
      <c r="W110" s="19"/>
      <c r="X110" s="19"/>
      <c r="Y110" s="19"/>
      <c r="Z110" s="19"/>
      <c r="AA110" s="19"/>
      <c r="AB110" s="17"/>
      <c r="AC110" s="19"/>
      <c r="AD110" s="19"/>
      <c r="AE110" s="23">
        <f t="shared" si="32"/>
        <v>0</v>
      </c>
      <c r="AF110" s="18">
        <f t="shared" si="33"/>
        <v>0</v>
      </c>
      <c r="AG110" s="18">
        <f t="shared" si="34"/>
        <v>0</v>
      </c>
      <c r="AH110" s="12"/>
    </row>
    <row r="111" spans="1:34">
      <c r="D111" s="1">
        <f t="shared" si="24"/>
        <v>0</v>
      </c>
      <c r="E111" s="17"/>
      <c r="F111" s="16"/>
      <c r="G111" s="18">
        <f t="shared" si="25"/>
        <v>0</v>
      </c>
      <c r="H111" s="31">
        <f t="shared" si="26"/>
        <v>0</v>
      </c>
      <c r="I111" s="12" t="str">
        <f t="shared" si="27"/>
        <v>OK</v>
      </c>
      <c r="J111" s="16"/>
      <c r="K111" s="19"/>
      <c r="L111" s="20"/>
      <c r="M111" s="19"/>
      <c r="P111" s="21">
        <f t="shared" si="28"/>
        <v>0</v>
      </c>
      <c r="Q111" s="21">
        <f t="shared" si="29"/>
        <v>0</v>
      </c>
      <c r="R111" s="21">
        <f t="shared" si="30"/>
        <v>0</v>
      </c>
      <c r="S111" s="22">
        <f t="shared" si="31"/>
        <v>0</v>
      </c>
      <c r="T111" s="19"/>
      <c r="U111" s="19"/>
      <c r="V111" s="19"/>
      <c r="W111" s="19"/>
      <c r="X111" s="19"/>
      <c r="Y111" s="19"/>
      <c r="Z111" s="19"/>
      <c r="AA111" s="19"/>
      <c r="AB111" s="17"/>
      <c r="AC111" s="19"/>
      <c r="AD111" s="19"/>
      <c r="AE111" s="23">
        <f t="shared" si="32"/>
        <v>0</v>
      </c>
      <c r="AF111" s="18">
        <f t="shared" si="33"/>
        <v>0</v>
      </c>
      <c r="AG111" s="18">
        <f t="shared" si="34"/>
        <v>0</v>
      </c>
      <c r="AH111" s="12"/>
    </row>
    <row r="112" spans="1:34">
      <c r="D112" s="1">
        <f t="shared" si="24"/>
        <v>0</v>
      </c>
      <c r="E112" s="17"/>
      <c r="F112" s="16"/>
      <c r="G112" s="18">
        <f t="shared" si="25"/>
        <v>0</v>
      </c>
      <c r="H112" s="31">
        <f t="shared" si="26"/>
        <v>0</v>
      </c>
      <c r="I112" s="12" t="str">
        <f t="shared" si="27"/>
        <v>OK</v>
      </c>
      <c r="J112" s="16"/>
      <c r="K112" s="19"/>
      <c r="L112" s="20"/>
      <c r="M112" s="19"/>
      <c r="P112" s="21">
        <f t="shared" si="28"/>
        <v>0</v>
      </c>
      <c r="Q112" s="21">
        <f t="shared" si="29"/>
        <v>0</v>
      </c>
      <c r="R112" s="21">
        <f t="shared" si="30"/>
        <v>0</v>
      </c>
      <c r="S112" s="22">
        <f t="shared" si="31"/>
        <v>0</v>
      </c>
      <c r="T112" s="19"/>
      <c r="U112" s="19"/>
      <c r="V112" s="19"/>
      <c r="W112" s="19"/>
      <c r="X112" s="19"/>
      <c r="Y112" s="19"/>
      <c r="Z112" s="19"/>
      <c r="AA112" s="19"/>
      <c r="AB112" s="17"/>
      <c r="AC112" s="19"/>
      <c r="AD112" s="19"/>
      <c r="AE112" s="23">
        <f t="shared" si="32"/>
        <v>0</v>
      </c>
      <c r="AF112" s="18">
        <f t="shared" si="33"/>
        <v>0</v>
      </c>
      <c r="AG112" s="18">
        <f t="shared" si="34"/>
        <v>0</v>
      </c>
      <c r="AH112" s="12"/>
    </row>
    <row r="113" spans="4:34">
      <c r="D113" s="1">
        <f t="shared" si="24"/>
        <v>0</v>
      </c>
      <c r="E113" s="17"/>
      <c r="F113" s="16"/>
      <c r="G113" s="18">
        <f t="shared" si="25"/>
        <v>0</v>
      </c>
      <c r="H113" s="31">
        <f t="shared" si="26"/>
        <v>0</v>
      </c>
      <c r="I113" s="12" t="str">
        <f t="shared" si="27"/>
        <v>OK</v>
      </c>
      <c r="J113" s="16"/>
      <c r="K113" s="19"/>
      <c r="L113" s="20"/>
      <c r="M113" s="19"/>
      <c r="P113" s="21">
        <f t="shared" si="28"/>
        <v>0</v>
      </c>
      <c r="Q113" s="21">
        <f t="shared" si="29"/>
        <v>0</v>
      </c>
      <c r="R113" s="21">
        <f t="shared" si="30"/>
        <v>0</v>
      </c>
      <c r="S113" s="22">
        <f t="shared" si="31"/>
        <v>0</v>
      </c>
      <c r="T113" s="19"/>
      <c r="U113" s="19"/>
      <c r="V113" s="19"/>
      <c r="W113" s="19"/>
      <c r="X113" s="19"/>
      <c r="Y113" s="19"/>
      <c r="Z113" s="19"/>
      <c r="AA113" s="19"/>
      <c r="AB113" s="17"/>
      <c r="AC113" s="19"/>
      <c r="AD113" s="19"/>
      <c r="AE113" s="23">
        <f t="shared" si="32"/>
        <v>0</v>
      </c>
      <c r="AF113" s="18">
        <f t="shared" si="33"/>
        <v>0</v>
      </c>
      <c r="AG113" s="18">
        <f t="shared" si="34"/>
        <v>0</v>
      </c>
      <c r="AH113" s="12"/>
    </row>
    <row r="114" spans="4:34">
      <c r="D114" s="1">
        <f t="shared" si="24"/>
        <v>0</v>
      </c>
      <c r="E114" s="17"/>
      <c r="F114" s="16"/>
      <c r="G114" s="18">
        <f t="shared" si="25"/>
        <v>0</v>
      </c>
      <c r="H114" s="31">
        <f t="shared" si="26"/>
        <v>0</v>
      </c>
      <c r="I114" s="12" t="str">
        <f t="shared" si="27"/>
        <v>OK</v>
      </c>
      <c r="J114" s="16"/>
      <c r="K114" s="19"/>
      <c r="L114" s="20"/>
      <c r="M114" s="19"/>
      <c r="P114" s="21">
        <f t="shared" si="28"/>
        <v>0</v>
      </c>
      <c r="Q114" s="21">
        <f t="shared" si="29"/>
        <v>0</v>
      </c>
      <c r="R114" s="21">
        <f t="shared" si="30"/>
        <v>0</v>
      </c>
      <c r="S114" s="22">
        <f t="shared" si="31"/>
        <v>0</v>
      </c>
      <c r="T114" s="19"/>
      <c r="U114" s="19"/>
      <c r="V114" s="19"/>
      <c r="W114" s="19"/>
      <c r="X114" s="19"/>
      <c r="Y114" s="19"/>
      <c r="Z114" s="19"/>
      <c r="AA114" s="19"/>
      <c r="AB114" s="17"/>
      <c r="AC114" s="19"/>
      <c r="AD114" s="19"/>
      <c r="AE114" s="23">
        <f t="shared" si="32"/>
        <v>0</v>
      </c>
      <c r="AF114" s="18">
        <f t="shared" si="33"/>
        <v>0</v>
      </c>
      <c r="AG114" s="18">
        <f t="shared" si="34"/>
        <v>0</v>
      </c>
      <c r="AH114" s="12"/>
    </row>
    <row r="115" spans="4:34">
      <c r="D115" s="1">
        <f t="shared" si="24"/>
        <v>0</v>
      </c>
      <c r="E115" s="17"/>
      <c r="F115" s="16"/>
      <c r="G115" s="18">
        <f t="shared" si="25"/>
        <v>0</v>
      </c>
      <c r="H115" s="31">
        <f t="shared" si="26"/>
        <v>0</v>
      </c>
      <c r="I115" s="12" t="str">
        <f t="shared" si="27"/>
        <v>OK</v>
      </c>
      <c r="J115" s="16"/>
      <c r="K115" s="19"/>
      <c r="L115" s="20"/>
      <c r="M115" s="19"/>
      <c r="P115" s="21">
        <f t="shared" si="28"/>
        <v>0</v>
      </c>
      <c r="Q115" s="21">
        <f t="shared" si="29"/>
        <v>0</v>
      </c>
      <c r="R115" s="21">
        <f t="shared" si="30"/>
        <v>0</v>
      </c>
      <c r="S115" s="22">
        <f t="shared" si="31"/>
        <v>0</v>
      </c>
      <c r="T115" s="19"/>
      <c r="U115" s="19"/>
      <c r="V115" s="19"/>
      <c r="W115" s="19"/>
      <c r="X115" s="19"/>
      <c r="Y115" s="19"/>
      <c r="Z115" s="19"/>
      <c r="AA115" s="19"/>
      <c r="AB115" s="17"/>
      <c r="AC115" s="19"/>
      <c r="AD115" s="19"/>
      <c r="AE115" s="23">
        <f t="shared" si="32"/>
        <v>0</v>
      </c>
      <c r="AF115" s="18">
        <f t="shared" si="33"/>
        <v>0</v>
      </c>
      <c r="AG115" s="18">
        <f t="shared" si="34"/>
        <v>0</v>
      </c>
      <c r="AH115" s="12"/>
    </row>
    <row r="116" spans="4:34">
      <c r="D116" s="1">
        <f t="shared" si="24"/>
        <v>0</v>
      </c>
      <c r="E116" s="17"/>
      <c r="F116" s="16"/>
      <c r="G116" s="18">
        <f t="shared" si="25"/>
        <v>0</v>
      </c>
      <c r="H116" s="31">
        <f t="shared" si="26"/>
        <v>0</v>
      </c>
      <c r="I116" s="12" t="str">
        <f t="shared" si="27"/>
        <v>OK</v>
      </c>
      <c r="J116" s="16"/>
      <c r="K116" s="19"/>
      <c r="L116" s="20"/>
      <c r="M116" s="19"/>
      <c r="P116" s="21">
        <f t="shared" si="28"/>
        <v>0</v>
      </c>
      <c r="Q116" s="21">
        <f t="shared" si="29"/>
        <v>0</v>
      </c>
      <c r="R116" s="21">
        <f t="shared" si="30"/>
        <v>0</v>
      </c>
      <c r="S116" s="22">
        <f t="shared" si="31"/>
        <v>0</v>
      </c>
      <c r="T116" s="19"/>
      <c r="U116" s="19"/>
      <c r="V116" s="19"/>
      <c r="W116" s="19"/>
      <c r="X116" s="19"/>
      <c r="Y116" s="19"/>
      <c r="Z116" s="19"/>
      <c r="AA116" s="19"/>
      <c r="AB116" s="17"/>
      <c r="AC116" s="19"/>
      <c r="AD116" s="19"/>
      <c r="AE116" s="23">
        <f t="shared" si="32"/>
        <v>0</v>
      </c>
      <c r="AF116" s="18">
        <f t="shared" si="33"/>
        <v>0</v>
      </c>
      <c r="AG116" s="18">
        <f t="shared" si="34"/>
        <v>0</v>
      </c>
      <c r="AH116" s="12"/>
    </row>
    <row r="117" spans="4:34">
      <c r="D117" s="1">
        <f t="shared" si="24"/>
        <v>0</v>
      </c>
      <c r="E117" s="17"/>
      <c r="F117" s="16"/>
      <c r="G117" s="18">
        <f t="shared" si="25"/>
        <v>0</v>
      </c>
      <c r="H117" s="31">
        <f t="shared" si="26"/>
        <v>0</v>
      </c>
      <c r="I117" s="12" t="str">
        <f t="shared" si="27"/>
        <v>OK</v>
      </c>
      <c r="J117" s="16"/>
      <c r="K117" s="19"/>
      <c r="L117" s="20"/>
      <c r="M117" s="19"/>
      <c r="P117" s="21">
        <f t="shared" si="28"/>
        <v>0</v>
      </c>
      <c r="Q117" s="21">
        <f t="shared" si="29"/>
        <v>0</v>
      </c>
      <c r="R117" s="21">
        <f t="shared" si="30"/>
        <v>0</v>
      </c>
      <c r="S117" s="22">
        <f t="shared" si="31"/>
        <v>0</v>
      </c>
      <c r="T117" s="19"/>
      <c r="U117" s="19"/>
      <c r="V117" s="19"/>
      <c r="W117" s="19"/>
      <c r="X117" s="19"/>
      <c r="Y117" s="19"/>
      <c r="Z117" s="19"/>
      <c r="AA117" s="19"/>
      <c r="AB117" s="17"/>
      <c r="AC117" s="19"/>
      <c r="AD117" s="19"/>
      <c r="AE117" s="23">
        <f t="shared" si="32"/>
        <v>0</v>
      </c>
      <c r="AF117" s="18">
        <f t="shared" si="33"/>
        <v>0</v>
      </c>
      <c r="AG117" s="18">
        <f t="shared" si="34"/>
        <v>0</v>
      </c>
      <c r="AH117" s="12"/>
    </row>
    <row r="118" spans="4:34">
      <c r="D118" s="1">
        <f t="shared" si="24"/>
        <v>0</v>
      </c>
      <c r="E118" s="17"/>
      <c r="F118" s="16"/>
      <c r="G118" s="18">
        <f t="shared" si="25"/>
        <v>0</v>
      </c>
      <c r="H118" s="31">
        <f t="shared" si="26"/>
        <v>0</v>
      </c>
      <c r="I118" s="12" t="str">
        <f t="shared" si="27"/>
        <v>OK</v>
      </c>
      <c r="J118" s="16"/>
      <c r="K118" s="19"/>
      <c r="L118" s="20"/>
      <c r="M118" s="19"/>
      <c r="P118" s="21">
        <f t="shared" si="28"/>
        <v>0</v>
      </c>
      <c r="Q118" s="21">
        <f t="shared" si="29"/>
        <v>0</v>
      </c>
      <c r="R118" s="21">
        <f t="shared" si="30"/>
        <v>0</v>
      </c>
      <c r="S118" s="22">
        <f t="shared" si="31"/>
        <v>0</v>
      </c>
      <c r="T118" s="19"/>
      <c r="U118" s="19"/>
      <c r="V118" s="19"/>
      <c r="W118" s="19"/>
      <c r="X118" s="19"/>
      <c r="Y118" s="19"/>
      <c r="Z118" s="19"/>
      <c r="AA118" s="19"/>
      <c r="AB118" s="17"/>
      <c r="AC118" s="19"/>
      <c r="AD118" s="19"/>
      <c r="AE118" s="23">
        <f t="shared" si="32"/>
        <v>0</v>
      </c>
      <c r="AF118" s="18">
        <f t="shared" si="33"/>
        <v>0</v>
      </c>
      <c r="AG118" s="18">
        <f t="shared" si="34"/>
        <v>0</v>
      </c>
      <c r="AH118" s="12"/>
    </row>
    <row r="119" spans="4:34">
      <c r="D119" s="1">
        <f t="shared" si="24"/>
        <v>0</v>
      </c>
      <c r="E119" s="17"/>
      <c r="F119" s="16"/>
      <c r="G119" s="18">
        <f t="shared" si="25"/>
        <v>0</v>
      </c>
      <c r="H119" s="31">
        <f t="shared" si="26"/>
        <v>0</v>
      </c>
      <c r="I119" s="12" t="str">
        <f t="shared" si="27"/>
        <v>OK</v>
      </c>
      <c r="J119" s="16"/>
      <c r="K119" s="19"/>
      <c r="L119" s="20"/>
      <c r="M119" s="19"/>
      <c r="P119" s="21">
        <f t="shared" si="28"/>
        <v>0</v>
      </c>
      <c r="Q119" s="21">
        <f t="shared" si="29"/>
        <v>0</v>
      </c>
      <c r="R119" s="21">
        <f t="shared" si="30"/>
        <v>0</v>
      </c>
      <c r="S119" s="22">
        <f t="shared" si="31"/>
        <v>0</v>
      </c>
      <c r="T119" s="19"/>
      <c r="U119" s="19"/>
      <c r="V119" s="19"/>
      <c r="W119" s="19"/>
      <c r="X119" s="19"/>
      <c r="Y119" s="19"/>
      <c r="Z119" s="19"/>
      <c r="AA119" s="19"/>
      <c r="AB119" s="17"/>
      <c r="AC119" s="19"/>
      <c r="AD119" s="19"/>
      <c r="AE119" s="23">
        <f t="shared" si="32"/>
        <v>0</v>
      </c>
      <c r="AF119" s="18">
        <f t="shared" si="33"/>
        <v>0</v>
      </c>
      <c r="AG119" s="18">
        <f t="shared" si="34"/>
        <v>0</v>
      </c>
      <c r="AH119" s="12"/>
    </row>
    <row r="120" spans="4:34">
      <c r="D120" s="1">
        <f t="shared" si="24"/>
        <v>0</v>
      </c>
      <c r="E120" s="17"/>
      <c r="F120" s="16"/>
      <c r="G120" s="18">
        <f t="shared" si="25"/>
        <v>0</v>
      </c>
      <c r="H120" s="31">
        <f t="shared" si="26"/>
        <v>0</v>
      </c>
      <c r="I120" s="12" t="str">
        <f t="shared" si="27"/>
        <v>OK</v>
      </c>
      <c r="J120" s="16"/>
      <c r="K120" s="19"/>
      <c r="L120" s="20"/>
      <c r="M120" s="19"/>
      <c r="P120" s="21">
        <f t="shared" si="28"/>
        <v>0</v>
      </c>
      <c r="Q120" s="21">
        <f t="shared" si="29"/>
        <v>0</v>
      </c>
      <c r="R120" s="21">
        <f t="shared" si="30"/>
        <v>0</v>
      </c>
      <c r="S120" s="22">
        <f t="shared" si="31"/>
        <v>0</v>
      </c>
      <c r="T120" s="19"/>
      <c r="U120" s="19"/>
      <c r="V120" s="19"/>
      <c r="W120" s="19"/>
      <c r="X120" s="19"/>
      <c r="Y120" s="19"/>
      <c r="Z120" s="19"/>
      <c r="AA120" s="19"/>
      <c r="AB120" s="17"/>
      <c r="AC120" s="19"/>
      <c r="AD120" s="19"/>
      <c r="AE120" s="23">
        <f t="shared" si="32"/>
        <v>0</v>
      </c>
      <c r="AF120" s="18">
        <f t="shared" si="33"/>
        <v>0</v>
      </c>
      <c r="AG120" s="18">
        <f t="shared" si="34"/>
        <v>0</v>
      </c>
      <c r="AH120" s="12"/>
    </row>
    <row r="121" spans="4:34">
      <c r="D121" s="1">
        <f t="shared" si="24"/>
        <v>0</v>
      </c>
      <c r="E121" s="17"/>
      <c r="F121" s="16"/>
      <c r="G121" s="18">
        <f t="shared" si="25"/>
        <v>0</v>
      </c>
      <c r="H121" s="31">
        <f t="shared" si="26"/>
        <v>0</v>
      </c>
      <c r="I121" s="12" t="str">
        <f t="shared" si="27"/>
        <v>OK</v>
      </c>
      <c r="J121" s="16"/>
      <c r="K121" s="19"/>
      <c r="L121" s="20"/>
      <c r="M121" s="19"/>
      <c r="P121" s="21">
        <f t="shared" si="28"/>
        <v>0</v>
      </c>
      <c r="Q121" s="21">
        <f t="shared" si="29"/>
        <v>0</v>
      </c>
      <c r="R121" s="21">
        <f t="shared" si="30"/>
        <v>0</v>
      </c>
      <c r="S121" s="22">
        <f t="shared" si="31"/>
        <v>0</v>
      </c>
      <c r="T121" s="19"/>
      <c r="U121" s="19"/>
      <c r="V121" s="19"/>
      <c r="W121" s="19"/>
      <c r="X121" s="19"/>
      <c r="Y121" s="19"/>
      <c r="Z121" s="19"/>
      <c r="AA121" s="19"/>
      <c r="AB121" s="17"/>
      <c r="AC121" s="19"/>
      <c r="AD121" s="19"/>
      <c r="AE121" s="23">
        <f t="shared" si="32"/>
        <v>0</v>
      </c>
      <c r="AF121" s="18">
        <f t="shared" si="33"/>
        <v>0</v>
      </c>
      <c r="AG121" s="18">
        <f t="shared" si="34"/>
        <v>0</v>
      </c>
      <c r="AH121" s="12"/>
    </row>
    <row r="122" spans="4:34">
      <c r="D122" s="1">
        <f t="shared" si="24"/>
        <v>0</v>
      </c>
      <c r="E122" s="17"/>
      <c r="F122" s="16"/>
      <c r="G122" s="18">
        <f t="shared" si="25"/>
        <v>0</v>
      </c>
      <c r="H122" s="31">
        <f t="shared" si="26"/>
        <v>0</v>
      </c>
      <c r="I122" s="12" t="str">
        <f t="shared" si="27"/>
        <v>OK</v>
      </c>
      <c r="J122" s="16"/>
      <c r="K122" s="19"/>
      <c r="L122" s="20"/>
      <c r="M122" s="19"/>
      <c r="P122" s="21">
        <f t="shared" si="28"/>
        <v>0</v>
      </c>
      <c r="Q122" s="21">
        <f t="shared" si="29"/>
        <v>0</v>
      </c>
      <c r="R122" s="21">
        <f t="shared" si="30"/>
        <v>0</v>
      </c>
      <c r="S122" s="22">
        <f t="shared" si="31"/>
        <v>0</v>
      </c>
      <c r="T122" s="19"/>
      <c r="U122" s="19"/>
      <c r="V122" s="19"/>
      <c r="W122" s="19"/>
      <c r="X122" s="19"/>
      <c r="Y122" s="19"/>
      <c r="Z122" s="19"/>
      <c r="AA122" s="19"/>
      <c r="AB122" s="17"/>
      <c r="AC122" s="19"/>
      <c r="AD122" s="19"/>
      <c r="AE122" s="23">
        <f t="shared" si="32"/>
        <v>0</v>
      </c>
      <c r="AF122" s="18">
        <f t="shared" si="33"/>
        <v>0</v>
      </c>
      <c r="AG122" s="18">
        <f t="shared" si="34"/>
        <v>0</v>
      </c>
      <c r="AH122" s="12"/>
    </row>
    <row r="123" spans="4:34">
      <c r="D123" s="1">
        <f t="shared" si="24"/>
        <v>0</v>
      </c>
      <c r="E123" s="17"/>
      <c r="F123" s="16"/>
      <c r="G123" s="18">
        <f t="shared" si="25"/>
        <v>0</v>
      </c>
      <c r="H123" s="31">
        <f t="shared" si="26"/>
        <v>0</v>
      </c>
      <c r="I123" s="12" t="str">
        <f t="shared" si="27"/>
        <v>OK</v>
      </c>
      <c r="J123" s="16"/>
      <c r="K123" s="19"/>
      <c r="L123" s="20"/>
      <c r="M123" s="19"/>
      <c r="P123" s="21">
        <f t="shared" si="28"/>
        <v>0</v>
      </c>
      <c r="Q123" s="21">
        <f t="shared" si="29"/>
        <v>0</v>
      </c>
      <c r="R123" s="21">
        <f t="shared" si="30"/>
        <v>0</v>
      </c>
      <c r="S123" s="22">
        <f t="shared" si="31"/>
        <v>0</v>
      </c>
      <c r="T123" s="19"/>
      <c r="U123" s="19"/>
      <c r="V123" s="19"/>
      <c r="W123" s="19"/>
      <c r="X123" s="19"/>
      <c r="Y123" s="19"/>
      <c r="Z123" s="19"/>
      <c r="AA123" s="19"/>
      <c r="AB123" s="17"/>
      <c r="AC123" s="19"/>
      <c r="AD123" s="19"/>
      <c r="AE123" s="23">
        <f t="shared" si="32"/>
        <v>0</v>
      </c>
      <c r="AF123" s="18">
        <f t="shared" si="33"/>
        <v>0</v>
      </c>
      <c r="AG123" s="18">
        <f t="shared" si="34"/>
        <v>0</v>
      </c>
      <c r="AH123" s="12"/>
    </row>
    <row r="124" spans="4:34">
      <c r="D124" s="1">
        <f t="shared" si="24"/>
        <v>0</v>
      </c>
      <c r="E124" s="17"/>
      <c r="F124" s="16"/>
      <c r="G124" s="18">
        <f t="shared" si="25"/>
        <v>0</v>
      </c>
      <c r="H124" s="31">
        <f t="shared" si="26"/>
        <v>0</v>
      </c>
      <c r="I124" s="12" t="str">
        <f t="shared" si="27"/>
        <v>OK</v>
      </c>
      <c r="J124" s="16"/>
      <c r="K124" s="19"/>
      <c r="L124" s="20"/>
      <c r="M124" s="19"/>
      <c r="P124" s="21">
        <f t="shared" si="28"/>
        <v>0</v>
      </c>
      <c r="Q124" s="21">
        <f t="shared" si="29"/>
        <v>0</v>
      </c>
      <c r="R124" s="21">
        <f t="shared" si="30"/>
        <v>0</v>
      </c>
      <c r="S124" s="22">
        <f t="shared" si="31"/>
        <v>0</v>
      </c>
      <c r="T124" s="19"/>
      <c r="U124" s="19"/>
      <c r="V124" s="19"/>
      <c r="W124" s="19"/>
      <c r="X124" s="19"/>
      <c r="Y124" s="19"/>
      <c r="Z124" s="19"/>
      <c r="AA124" s="19"/>
      <c r="AB124" s="17"/>
      <c r="AC124" s="19"/>
      <c r="AD124" s="19"/>
      <c r="AE124" s="23">
        <f t="shared" si="32"/>
        <v>0</v>
      </c>
      <c r="AF124" s="18">
        <f t="shared" si="33"/>
        <v>0</v>
      </c>
      <c r="AG124" s="18">
        <f t="shared" si="34"/>
        <v>0</v>
      </c>
      <c r="AH124" s="12"/>
    </row>
    <row r="125" spans="4:34">
      <c r="D125" s="1">
        <f t="shared" si="24"/>
        <v>0</v>
      </c>
      <c r="E125" s="17"/>
      <c r="F125" s="16"/>
      <c r="G125" s="18">
        <f t="shared" si="25"/>
        <v>0</v>
      </c>
      <c r="H125" s="31">
        <f t="shared" si="26"/>
        <v>0</v>
      </c>
      <c r="I125" s="12" t="str">
        <f t="shared" si="27"/>
        <v>OK</v>
      </c>
      <c r="J125" s="16"/>
      <c r="K125" s="19"/>
      <c r="L125" s="20"/>
      <c r="M125" s="19"/>
      <c r="P125" s="21">
        <f t="shared" si="28"/>
        <v>0</v>
      </c>
      <c r="Q125" s="21">
        <f t="shared" si="29"/>
        <v>0</v>
      </c>
      <c r="R125" s="21">
        <f t="shared" si="30"/>
        <v>0</v>
      </c>
      <c r="S125" s="22">
        <f t="shared" si="31"/>
        <v>0</v>
      </c>
      <c r="T125" s="19"/>
      <c r="U125" s="19"/>
      <c r="V125" s="19"/>
      <c r="W125" s="19"/>
      <c r="X125" s="19"/>
      <c r="Y125" s="19"/>
      <c r="Z125" s="19"/>
      <c r="AA125" s="19"/>
      <c r="AB125" s="17"/>
      <c r="AC125" s="19"/>
      <c r="AD125" s="19"/>
      <c r="AE125" s="23">
        <f t="shared" si="32"/>
        <v>0</v>
      </c>
      <c r="AF125" s="18">
        <f t="shared" si="33"/>
        <v>0</v>
      </c>
      <c r="AG125" s="18">
        <f t="shared" si="34"/>
        <v>0</v>
      </c>
      <c r="AH125" s="12"/>
    </row>
    <row r="126" spans="4:34">
      <c r="D126" s="1">
        <f t="shared" si="24"/>
        <v>0</v>
      </c>
      <c r="E126" s="17"/>
      <c r="F126" s="16"/>
      <c r="G126" s="18">
        <f t="shared" si="25"/>
        <v>0</v>
      </c>
      <c r="H126" s="31">
        <f t="shared" si="26"/>
        <v>0</v>
      </c>
      <c r="I126" s="12" t="str">
        <f t="shared" si="27"/>
        <v>OK</v>
      </c>
      <c r="J126" s="16"/>
      <c r="K126" s="19"/>
      <c r="L126" s="20"/>
      <c r="M126" s="19"/>
      <c r="P126" s="21">
        <f t="shared" si="28"/>
        <v>0</v>
      </c>
      <c r="Q126" s="21">
        <f t="shared" si="29"/>
        <v>0</v>
      </c>
      <c r="R126" s="21">
        <f t="shared" si="30"/>
        <v>0</v>
      </c>
      <c r="S126" s="22">
        <f t="shared" si="31"/>
        <v>0</v>
      </c>
      <c r="T126" s="19"/>
      <c r="U126" s="19"/>
      <c r="V126" s="19"/>
      <c r="W126" s="19"/>
      <c r="X126" s="19"/>
      <c r="Y126" s="19"/>
      <c r="Z126" s="19"/>
      <c r="AA126" s="19"/>
      <c r="AB126" s="17"/>
      <c r="AC126" s="19"/>
      <c r="AD126" s="19"/>
      <c r="AE126" s="23">
        <f t="shared" si="32"/>
        <v>0</v>
      </c>
      <c r="AF126" s="18">
        <f t="shared" si="33"/>
        <v>0</v>
      </c>
      <c r="AG126" s="18">
        <f t="shared" si="34"/>
        <v>0</v>
      </c>
      <c r="AH126" s="12"/>
    </row>
    <row r="127" spans="4:34">
      <c r="D127" s="1">
        <f t="shared" si="24"/>
        <v>0</v>
      </c>
      <c r="E127" s="17"/>
      <c r="F127" s="16"/>
      <c r="G127" s="18">
        <f t="shared" si="25"/>
        <v>0</v>
      </c>
      <c r="H127" s="31">
        <f t="shared" si="26"/>
        <v>0</v>
      </c>
      <c r="I127" s="12" t="str">
        <f t="shared" si="27"/>
        <v>OK</v>
      </c>
      <c r="J127" s="16"/>
      <c r="K127" s="19"/>
      <c r="L127" s="20"/>
      <c r="M127" s="19"/>
      <c r="P127" s="21">
        <f t="shared" si="28"/>
        <v>0</v>
      </c>
      <c r="Q127" s="21">
        <f t="shared" si="29"/>
        <v>0</v>
      </c>
      <c r="R127" s="21">
        <f t="shared" si="30"/>
        <v>0</v>
      </c>
      <c r="S127" s="22">
        <f t="shared" si="31"/>
        <v>0</v>
      </c>
      <c r="T127" s="19"/>
      <c r="U127" s="19"/>
      <c r="V127" s="19"/>
      <c r="W127" s="19"/>
      <c r="X127" s="19"/>
      <c r="Y127" s="19"/>
      <c r="Z127" s="19"/>
      <c r="AA127" s="19"/>
      <c r="AB127" s="17"/>
      <c r="AC127" s="19"/>
      <c r="AD127" s="19"/>
      <c r="AE127" s="23">
        <f t="shared" si="32"/>
        <v>0</v>
      </c>
      <c r="AF127" s="18">
        <f t="shared" si="33"/>
        <v>0</v>
      </c>
      <c r="AG127" s="18">
        <f t="shared" si="34"/>
        <v>0</v>
      </c>
      <c r="AH127" s="12"/>
    </row>
    <row r="128" spans="4:34">
      <c r="D128" s="1">
        <f t="shared" si="24"/>
        <v>0</v>
      </c>
      <c r="E128" s="17"/>
      <c r="F128" s="16"/>
      <c r="G128" s="18">
        <f t="shared" si="25"/>
        <v>0</v>
      </c>
      <c r="H128" s="31">
        <f t="shared" si="26"/>
        <v>0</v>
      </c>
      <c r="I128" s="12" t="str">
        <f t="shared" si="27"/>
        <v>OK</v>
      </c>
      <c r="J128" s="16"/>
      <c r="K128" s="19"/>
      <c r="L128" s="20"/>
      <c r="M128" s="19"/>
      <c r="P128" s="21">
        <f t="shared" si="28"/>
        <v>0</v>
      </c>
      <c r="Q128" s="21">
        <f t="shared" si="29"/>
        <v>0</v>
      </c>
      <c r="R128" s="21">
        <f t="shared" si="30"/>
        <v>0</v>
      </c>
      <c r="S128" s="22">
        <f t="shared" si="31"/>
        <v>0</v>
      </c>
      <c r="T128" s="19"/>
      <c r="U128" s="19"/>
      <c r="V128" s="19"/>
      <c r="W128" s="19"/>
      <c r="X128" s="19"/>
      <c r="Y128" s="19"/>
      <c r="Z128" s="19"/>
      <c r="AA128" s="19"/>
      <c r="AB128" s="17"/>
      <c r="AC128" s="19"/>
      <c r="AD128" s="19"/>
      <c r="AE128" s="23">
        <f t="shared" si="32"/>
        <v>0</v>
      </c>
      <c r="AF128" s="18">
        <f t="shared" si="33"/>
        <v>0</v>
      </c>
      <c r="AG128" s="18">
        <f t="shared" si="34"/>
        <v>0</v>
      </c>
      <c r="AH128" s="12"/>
    </row>
    <row r="129" spans="4:34">
      <c r="D129" s="1">
        <f t="shared" si="24"/>
        <v>0</v>
      </c>
      <c r="E129" s="17"/>
      <c r="F129" s="16"/>
      <c r="G129" s="18">
        <f t="shared" si="25"/>
        <v>0</v>
      </c>
      <c r="H129" s="31">
        <f t="shared" si="26"/>
        <v>0</v>
      </c>
      <c r="I129" s="12" t="str">
        <f t="shared" si="27"/>
        <v>OK</v>
      </c>
      <c r="J129" s="16"/>
      <c r="K129" s="19"/>
      <c r="L129" s="20"/>
      <c r="M129" s="19"/>
      <c r="P129" s="21">
        <f t="shared" si="28"/>
        <v>0</v>
      </c>
      <c r="Q129" s="21">
        <f t="shared" si="29"/>
        <v>0</v>
      </c>
      <c r="R129" s="21">
        <f t="shared" si="30"/>
        <v>0</v>
      </c>
      <c r="S129" s="22">
        <f t="shared" si="31"/>
        <v>0</v>
      </c>
      <c r="T129" s="19"/>
      <c r="U129" s="19"/>
      <c r="V129" s="19"/>
      <c r="W129" s="19"/>
      <c r="X129" s="19"/>
      <c r="Y129" s="19"/>
      <c r="Z129" s="19"/>
      <c r="AA129" s="19"/>
      <c r="AB129" s="17"/>
      <c r="AC129" s="19"/>
      <c r="AD129" s="19"/>
      <c r="AE129" s="23">
        <f t="shared" si="32"/>
        <v>0</v>
      </c>
      <c r="AF129" s="18">
        <f t="shared" si="33"/>
        <v>0</v>
      </c>
      <c r="AG129" s="18">
        <f t="shared" si="34"/>
        <v>0</v>
      </c>
      <c r="AH129" s="12"/>
    </row>
    <row r="130" spans="4:34">
      <c r="D130" s="1">
        <f t="shared" si="24"/>
        <v>0</v>
      </c>
      <c r="E130" s="17"/>
      <c r="F130" s="16"/>
      <c r="G130" s="18">
        <f t="shared" si="25"/>
        <v>0</v>
      </c>
      <c r="H130" s="31">
        <f t="shared" si="26"/>
        <v>0</v>
      </c>
      <c r="I130" s="12" t="str">
        <f t="shared" si="27"/>
        <v>OK</v>
      </c>
      <c r="J130" s="16"/>
      <c r="K130" s="19"/>
      <c r="L130" s="20"/>
      <c r="M130" s="19"/>
      <c r="P130" s="21">
        <f t="shared" si="28"/>
        <v>0</v>
      </c>
      <c r="Q130" s="21">
        <f t="shared" si="29"/>
        <v>0</v>
      </c>
      <c r="R130" s="21">
        <f t="shared" si="30"/>
        <v>0</v>
      </c>
      <c r="S130" s="22">
        <f t="shared" si="31"/>
        <v>0</v>
      </c>
      <c r="T130" s="19"/>
      <c r="U130" s="19"/>
      <c r="V130" s="19"/>
      <c r="W130" s="19"/>
      <c r="X130" s="19"/>
      <c r="Y130" s="19"/>
      <c r="Z130" s="19"/>
      <c r="AA130" s="19"/>
      <c r="AB130" s="17"/>
      <c r="AC130" s="19"/>
      <c r="AD130" s="19"/>
      <c r="AE130" s="23">
        <f t="shared" si="32"/>
        <v>0</v>
      </c>
      <c r="AF130" s="18">
        <f t="shared" si="33"/>
        <v>0</v>
      </c>
      <c r="AG130" s="18">
        <f t="shared" si="34"/>
        <v>0</v>
      </c>
      <c r="AH130" s="12"/>
    </row>
    <row r="131" spans="4:34">
      <c r="D131" s="1">
        <f t="shared" si="24"/>
        <v>0</v>
      </c>
      <c r="E131" s="17"/>
      <c r="F131" s="16"/>
      <c r="G131" s="18">
        <f t="shared" si="25"/>
        <v>0</v>
      </c>
      <c r="H131" s="31">
        <f t="shared" si="26"/>
        <v>0</v>
      </c>
      <c r="I131" s="12" t="str">
        <f t="shared" si="27"/>
        <v>OK</v>
      </c>
      <c r="J131" s="16"/>
      <c r="K131" s="19"/>
      <c r="L131" s="20"/>
      <c r="M131" s="19"/>
      <c r="P131" s="21">
        <f t="shared" si="28"/>
        <v>0</v>
      </c>
      <c r="Q131" s="21">
        <f t="shared" si="29"/>
        <v>0</v>
      </c>
      <c r="R131" s="21">
        <f t="shared" si="30"/>
        <v>0</v>
      </c>
      <c r="S131" s="22">
        <f t="shared" si="31"/>
        <v>0</v>
      </c>
      <c r="T131" s="19"/>
      <c r="U131" s="19"/>
      <c r="V131" s="19"/>
      <c r="W131" s="19"/>
      <c r="X131" s="19"/>
      <c r="Y131" s="19"/>
      <c r="Z131" s="19"/>
      <c r="AA131" s="19"/>
      <c r="AB131" s="17"/>
      <c r="AC131" s="19"/>
      <c r="AD131" s="19"/>
      <c r="AE131" s="23">
        <f t="shared" si="32"/>
        <v>0</v>
      </c>
      <c r="AF131" s="18">
        <f t="shared" si="33"/>
        <v>0</v>
      </c>
      <c r="AG131" s="18">
        <f t="shared" si="34"/>
        <v>0</v>
      </c>
      <c r="AH131" s="12"/>
    </row>
    <row r="132" spans="4:34">
      <c r="D132" s="1">
        <f t="shared" ref="D132:D159" si="35">C132*(1+E132)</f>
        <v>0</v>
      </c>
      <c r="E132" s="17"/>
      <c r="F132" s="16"/>
      <c r="G132" s="18">
        <f t="shared" ref="G132:G159" si="36">IFERROR(F132*(1+E132),"")</f>
        <v>0</v>
      </c>
      <c r="H132" s="31">
        <f t="shared" ref="H132:H159" si="37">D132-G132</f>
        <v>0</v>
      </c>
      <c r="I132" s="12" t="str">
        <f t="shared" ref="I132:I159" si="38">IF(AND(D132="",G132="",H132=""),"",IF(D132-G132-H132=0,"OK","PB"))</f>
        <v>OK</v>
      </c>
      <c r="J132" s="16"/>
      <c r="K132" s="19"/>
      <c r="L132" s="20"/>
      <c r="M132" s="19"/>
      <c r="P132" s="21">
        <f t="shared" ref="P132:P159" si="39">IFERROR(C132*(L132/(1-O132)),"")</f>
        <v>0</v>
      </c>
      <c r="Q132" s="21">
        <f t="shared" ref="Q132:Q159" si="40">IFERROR(C132*(M132/(1-O132)),"")</f>
        <v>0</v>
      </c>
      <c r="R132" s="21">
        <f t="shared" ref="R132:R159" si="41">IFERROR(C132*(N132/(1-O132)),"")</f>
        <v>0</v>
      </c>
      <c r="S132" s="22">
        <f t="shared" si="31"/>
        <v>0</v>
      </c>
      <c r="T132" s="19"/>
      <c r="U132" s="19"/>
      <c r="V132" s="19"/>
      <c r="W132" s="19"/>
      <c r="X132" s="19"/>
      <c r="Y132" s="19"/>
      <c r="Z132" s="19"/>
      <c r="AA132" s="19"/>
      <c r="AB132" s="17"/>
      <c r="AC132" s="19"/>
      <c r="AD132" s="19"/>
      <c r="AE132" s="23">
        <f t="shared" ref="AE132:AE159" si="42">IFERROR(AB132*R132,"")</f>
        <v>0</v>
      </c>
      <c r="AF132" s="18">
        <f t="shared" ref="AF132:AF159" si="43">IFERROR(AC132*P132,"")</f>
        <v>0</v>
      </c>
      <c r="AG132" s="18">
        <f t="shared" ref="AG132:AG159" si="44">IFERROR(AD132*Q132,"")</f>
        <v>0</v>
      </c>
      <c r="AH132" s="12"/>
    </row>
    <row r="133" spans="4:34">
      <c r="D133" s="1">
        <f t="shared" si="35"/>
        <v>0</v>
      </c>
      <c r="E133" s="17"/>
      <c r="F133" s="16"/>
      <c r="G133" s="18">
        <f t="shared" si="36"/>
        <v>0</v>
      </c>
      <c r="H133" s="31">
        <f t="shared" si="37"/>
        <v>0</v>
      </c>
      <c r="I133" s="12" t="str">
        <f t="shared" si="38"/>
        <v>OK</v>
      </c>
      <c r="J133" s="16"/>
      <c r="K133" s="19"/>
      <c r="L133" s="20"/>
      <c r="M133" s="19"/>
      <c r="P133" s="21">
        <f t="shared" si="39"/>
        <v>0</v>
      </c>
      <c r="Q133" s="21">
        <f t="shared" si="40"/>
        <v>0</v>
      </c>
      <c r="R133" s="21">
        <f t="shared" si="41"/>
        <v>0</v>
      </c>
      <c r="S133" s="22">
        <f t="shared" ref="S133:S159" si="45">IFERROR(SUM(P133:R133)-C133,"")</f>
        <v>0</v>
      </c>
      <c r="T133" s="19"/>
      <c r="U133" s="19"/>
      <c r="V133" s="19"/>
      <c r="W133" s="19"/>
      <c r="X133" s="19"/>
      <c r="Y133" s="19"/>
      <c r="Z133" s="19"/>
      <c r="AA133" s="19"/>
      <c r="AB133" s="17"/>
      <c r="AC133" s="19"/>
      <c r="AD133" s="19"/>
      <c r="AE133" s="23">
        <f t="shared" si="42"/>
        <v>0</v>
      </c>
      <c r="AF133" s="18">
        <f t="shared" si="43"/>
        <v>0</v>
      </c>
      <c r="AG133" s="18">
        <f t="shared" si="44"/>
        <v>0</v>
      </c>
      <c r="AH133" s="12"/>
    </row>
    <row r="134" spans="4:34">
      <c r="D134" s="1">
        <f t="shared" si="35"/>
        <v>0</v>
      </c>
      <c r="E134" s="17"/>
      <c r="F134" s="16"/>
      <c r="G134" s="18">
        <f t="shared" si="36"/>
        <v>0</v>
      </c>
      <c r="H134" s="31">
        <f t="shared" si="37"/>
        <v>0</v>
      </c>
      <c r="I134" s="12" t="str">
        <f t="shared" si="38"/>
        <v>OK</v>
      </c>
      <c r="J134" s="16"/>
      <c r="K134" s="19"/>
      <c r="L134" s="20"/>
      <c r="M134" s="19"/>
      <c r="P134" s="21">
        <f t="shared" si="39"/>
        <v>0</v>
      </c>
      <c r="Q134" s="21">
        <f t="shared" si="40"/>
        <v>0</v>
      </c>
      <c r="R134" s="21">
        <f t="shared" si="41"/>
        <v>0</v>
      </c>
      <c r="S134" s="22">
        <f t="shared" si="45"/>
        <v>0</v>
      </c>
      <c r="T134" s="19"/>
      <c r="U134" s="19"/>
      <c r="V134" s="19"/>
      <c r="W134" s="19"/>
      <c r="X134" s="19"/>
      <c r="Y134" s="19"/>
      <c r="Z134" s="19"/>
      <c r="AA134" s="19"/>
      <c r="AB134" s="17"/>
      <c r="AC134" s="19"/>
      <c r="AD134" s="19"/>
      <c r="AE134" s="23">
        <f t="shared" si="42"/>
        <v>0</v>
      </c>
      <c r="AF134" s="18">
        <f t="shared" si="43"/>
        <v>0</v>
      </c>
      <c r="AG134" s="18">
        <f t="shared" si="44"/>
        <v>0</v>
      </c>
      <c r="AH134" s="12"/>
    </row>
    <row r="135" spans="4:34">
      <c r="D135" s="1">
        <f t="shared" si="35"/>
        <v>0</v>
      </c>
      <c r="E135" s="17"/>
      <c r="F135" s="16"/>
      <c r="G135" s="18">
        <f t="shared" si="36"/>
        <v>0</v>
      </c>
      <c r="H135" s="31">
        <f t="shared" si="37"/>
        <v>0</v>
      </c>
      <c r="I135" s="12" t="str">
        <f t="shared" si="38"/>
        <v>OK</v>
      </c>
      <c r="J135" s="16"/>
      <c r="K135" s="19"/>
      <c r="L135" s="20"/>
      <c r="M135" s="19"/>
      <c r="P135" s="21">
        <f t="shared" si="39"/>
        <v>0</v>
      </c>
      <c r="Q135" s="21">
        <f t="shared" si="40"/>
        <v>0</v>
      </c>
      <c r="R135" s="21">
        <f t="shared" si="41"/>
        <v>0</v>
      </c>
      <c r="S135" s="22">
        <f t="shared" si="45"/>
        <v>0</v>
      </c>
      <c r="T135" s="19"/>
      <c r="U135" s="19"/>
      <c r="V135" s="19"/>
      <c r="W135" s="19"/>
      <c r="X135" s="19"/>
      <c r="Y135" s="19"/>
      <c r="Z135" s="19"/>
      <c r="AA135" s="19"/>
      <c r="AB135" s="17"/>
      <c r="AC135" s="19"/>
      <c r="AD135" s="19"/>
      <c r="AE135" s="23">
        <f t="shared" si="42"/>
        <v>0</v>
      </c>
      <c r="AF135" s="18">
        <f t="shared" si="43"/>
        <v>0</v>
      </c>
      <c r="AG135" s="18">
        <f t="shared" si="44"/>
        <v>0</v>
      </c>
      <c r="AH135" s="12"/>
    </row>
    <row r="136" spans="4:34">
      <c r="D136" s="1">
        <f t="shared" si="35"/>
        <v>0</v>
      </c>
      <c r="E136" s="17"/>
      <c r="F136" s="16"/>
      <c r="G136" s="18">
        <f t="shared" si="36"/>
        <v>0</v>
      </c>
      <c r="H136" s="31">
        <f t="shared" si="37"/>
        <v>0</v>
      </c>
      <c r="I136" s="12" t="str">
        <f t="shared" si="38"/>
        <v>OK</v>
      </c>
      <c r="J136" s="16"/>
      <c r="K136" s="19"/>
      <c r="L136" s="20"/>
      <c r="M136" s="19"/>
      <c r="P136" s="21">
        <f t="shared" si="39"/>
        <v>0</v>
      </c>
      <c r="Q136" s="21">
        <f t="shared" si="40"/>
        <v>0</v>
      </c>
      <c r="R136" s="21">
        <f t="shared" si="41"/>
        <v>0</v>
      </c>
      <c r="S136" s="22">
        <f t="shared" si="45"/>
        <v>0</v>
      </c>
      <c r="T136" s="19"/>
      <c r="U136" s="19"/>
      <c r="V136" s="19"/>
      <c r="W136" s="19"/>
      <c r="X136" s="19"/>
      <c r="Y136" s="19"/>
      <c r="Z136" s="19"/>
      <c r="AA136" s="19"/>
      <c r="AB136" s="17"/>
      <c r="AC136" s="19"/>
      <c r="AD136" s="19"/>
      <c r="AE136" s="23">
        <f t="shared" si="42"/>
        <v>0</v>
      </c>
      <c r="AF136" s="18">
        <f t="shared" si="43"/>
        <v>0</v>
      </c>
      <c r="AG136" s="18">
        <f t="shared" si="44"/>
        <v>0</v>
      </c>
      <c r="AH136" s="12"/>
    </row>
    <row r="137" spans="4:34">
      <c r="D137" s="1">
        <f t="shared" si="35"/>
        <v>0</v>
      </c>
      <c r="E137" s="17"/>
      <c r="F137" s="16"/>
      <c r="G137" s="18">
        <f t="shared" si="36"/>
        <v>0</v>
      </c>
      <c r="H137" s="31">
        <f t="shared" si="37"/>
        <v>0</v>
      </c>
      <c r="I137" s="12" t="str">
        <f t="shared" si="38"/>
        <v>OK</v>
      </c>
      <c r="J137" s="16"/>
      <c r="K137" s="19"/>
      <c r="L137" s="20"/>
      <c r="M137" s="19"/>
      <c r="P137" s="21">
        <f t="shared" si="39"/>
        <v>0</v>
      </c>
      <c r="Q137" s="21">
        <f t="shared" si="40"/>
        <v>0</v>
      </c>
      <c r="R137" s="21">
        <f t="shared" si="41"/>
        <v>0</v>
      </c>
      <c r="S137" s="22">
        <f t="shared" si="45"/>
        <v>0</v>
      </c>
      <c r="T137" s="19"/>
      <c r="U137" s="19"/>
      <c r="V137" s="19"/>
      <c r="W137" s="19"/>
      <c r="X137" s="19"/>
      <c r="Y137" s="19"/>
      <c r="Z137" s="19"/>
      <c r="AA137" s="19"/>
      <c r="AB137" s="17"/>
      <c r="AC137" s="19"/>
      <c r="AD137" s="19"/>
      <c r="AE137" s="23">
        <f t="shared" si="42"/>
        <v>0</v>
      </c>
      <c r="AF137" s="18">
        <f t="shared" si="43"/>
        <v>0</v>
      </c>
      <c r="AG137" s="18">
        <f t="shared" si="44"/>
        <v>0</v>
      </c>
      <c r="AH137" s="12"/>
    </row>
    <row r="138" spans="4:34">
      <c r="D138" s="1">
        <f t="shared" si="35"/>
        <v>0</v>
      </c>
      <c r="E138" s="17"/>
      <c r="F138" s="16"/>
      <c r="G138" s="18">
        <f t="shared" si="36"/>
        <v>0</v>
      </c>
      <c r="H138" s="31">
        <f t="shared" si="37"/>
        <v>0</v>
      </c>
      <c r="I138" s="12" t="str">
        <f t="shared" si="38"/>
        <v>OK</v>
      </c>
      <c r="J138" s="16"/>
      <c r="K138" s="19"/>
      <c r="L138" s="20"/>
      <c r="M138" s="19"/>
      <c r="P138" s="21">
        <f t="shared" si="39"/>
        <v>0</v>
      </c>
      <c r="Q138" s="21">
        <f t="shared" si="40"/>
        <v>0</v>
      </c>
      <c r="R138" s="21">
        <f t="shared" si="41"/>
        <v>0</v>
      </c>
      <c r="S138" s="22">
        <f t="shared" si="45"/>
        <v>0</v>
      </c>
      <c r="T138" s="19"/>
      <c r="U138" s="19"/>
      <c r="V138" s="19"/>
      <c r="W138" s="19"/>
      <c r="X138" s="19"/>
      <c r="Y138" s="19"/>
      <c r="Z138" s="19"/>
      <c r="AA138" s="19"/>
      <c r="AB138" s="17"/>
      <c r="AC138" s="19"/>
      <c r="AD138" s="19"/>
      <c r="AE138" s="23">
        <f t="shared" si="42"/>
        <v>0</v>
      </c>
      <c r="AF138" s="18">
        <f t="shared" si="43"/>
        <v>0</v>
      </c>
      <c r="AG138" s="18">
        <f t="shared" si="44"/>
        <v>0</v>
      </c>
      <c r="AH138" s="12"/>
    </row>
    <row r="139" spans="4:34">
      <c r="D139" s="1">
        <f t="shared" si="35"/>
        <v>0</v>
      </c>
      <c r="E139" s="17"/>
      <c r="F139" s="16"/>
      <c r="G139" s="18">
        <f t="shared" si="36"/>
        <v>0</v>
      </c>
      <c r="H139" s="31">
        <f t="shared" si="37"/>
        <v>0</v>
      </c>
      <c r="I139" s="12" t="str">
        <f t="shared" si="38"/>
        <v>OK</v>
      </c>
      <c r="J139" s="16"/>
      <c r="K139" s="19"/>
      <c r="L139" s="20"/>
      <c r="M139" s="19"/>
      <c r="P139" s="21">
        <f t="shared" si="39"/>
        <v>0</v>
      </c>
      <c r="Q139" s="21">
        <f t="shared" si="40"/>
        <v>0</v>
      </c>
      <c r="R139" s="21">
        <f t="shared" si="41"/>
        <v>0</v>
      </c>
      <c r="S139" s="22">
        <f t="shared" si="45"/>
        <v>0</v>
      </c>
      <c r="T139" s="19"/>
      <c r="U139" s="19"/>
      <c r="V139" s="19"/>
      <c r="W139" s="19"/>
      <c r="X139" s="19"/>
      <c r="Y139" s="19"/>
      <c r="Z139" s="19"/>
      <c r="AA139" s="19"/>
      <c r="AB139" s="17"/>
      <c r="AC139" s="19"/>
      <c r="AD139" s="19"/>
      <c r="AE139" s="23">
        <f t="shared" si="42"/>
        <v>0</v>
      </c>
      <c r="AF139" s="18">
        <f t="shared" si="43"/>
        <v>0</v>
      </c>
      <c r="AG139" s="18">
        <f t="shared" si="44"/>
        <v>0</v>
      </c>
      <c r="AH139" s="12"/>
    </row>
    <row r="140" spans="4:34">
      <c r="D140" s="1">
        <f t="shared" si="35"/>
        <v>0</v>
      </c>
      <c r="E140" s="17"/>
      <c r="F140" s="16"/>
      <c r="G140" s="18">
        <f t="shared" si="36"/>
        <v>0</v>
      </c>
      <c r="H140" s="31">
        <f t="shared" si="37"/>
        <v>0</v>
      </c>
      <c r="I140" s="12" t="str">
        <f t="shared" si="38"/>
        <v>OK</v>
      </c>
      <c r="J140" s="16"/>
      <c r="K140" s="19"/>
      <c r="L140" s="20"/>
      <c r="M140" s="19"/>
      <c r="P140" s="21">
        <f t="shared" si="39"/>
        <v>0</v>
      </c>
      <c r="Q140" s="21">
        <f t="shared" si="40"/>
        <v>0</v>
      </c>
      <c r="R140" s="21">
        <f t="shared" si="41"/>
        <v>0</v>
      </c>
      <c r="S140" s="22">
        <f t="shared" si="45"/>
        <v>0</v>
      </c>
      <c r="T140" s="19"/>
      <c r="U140" s="19"/>
      <c r="V140" s="19"/>
      <c r="W140" s="19"/>
      <c r="X140" s="19"/>
      <c r="Y140" s="19"/>
      <c r="Z140" s="19"/>
      <c r="AA140" s="19"/>
      <c r="AB140" s="17"/>
      <c r="AC140" s="19"/>
      <c r="AD140" s="19"/>
      <c r="AE140" s="23">
        <f t="shared" si="42"/>
        <v>0</v>
      </c>
      <c r="AF140" s="18">
        <f t="shared" si="43"/>
        <v>0</v>
      </c>
      <c r="AG140" s="18">
        <f t="shared" si="44"/>
        <v>0</v>
      </c>
      <c r="AH140" s="12"/>
    </row>
    <row r="141" spans="4:34">
      <c r="D141" s="1">
        <f t="shared" si="35"/>
        <v>0</v>
      </c>
      <c r="E141" s="17"/>
      <c r="F141" s="16"/>
      <c r="G141" s="18">
        <f t="shared" si="36"/>
        <v>0</v>
      </c>
      <c r="H141" s="31">
        <f t="shared" si="37"/>
        <v>0</v>
      </c>
      <c r="I141" s="12" t="str">
        <f t="shared" si="38"/>
        <v>OK</v>
      </c>
      <c r="J141" s="16"/>
      <c r="K141" s="19"/>
      <c r="L141" s="20"/>
      <c r="M141" s="19"/>
      <c r="P141" s="21">
        <f t="shared" si="39"/>
        <v>0</v>
      </c>
      <c r="Q141" s="21">
        <f t="shared" si="40"/>
        <v>0</v>
      </c>
      <c r="R141" s="21">
        <f t="shared" si="41"/>
        <v>0</v>
      </c>
      <c r="S141" s="22">
        <f t="shared" si="45"/>
        <v>0</v>
      </c>
      <c r="T141" s="19"/>
      <c r="U141" s="19"/>
      <c r="V141" s="19"/>
      <c r="W141" s="19"/>
      <c r="X141" s="19"/>
      <c r="Y141" s="19"/>
      <c r="Z141" s="19"/>
      <c r="AA141" s="19"/>
      <c r="AB141" s="17"/>
      <c r="AC141" s="19"/>
      <c r="AD141" s="19"/>
      <c r="AE141" s="23">
        <f t="shared" si="42"/>
        <v>0</v>
      </c>
      <c r="AF141" s="18">
        <f t="shared" si="43"/>
        <v>0</v>
      </c>
      <c r="AG141" s="18">
        <f t="shared" si="44"/>
        <v>0</v>
      </c>
      <c r="AH141" s="12"/>
    </row>
    <row r="142" spans="4:34">
      <c r="D142" s="1">
        <f t="shared" si="35"/>
        <v>0</v>
      </c>
      <c r="E142" s="17"/>
      <c r="F142" s="16"/>
      <c r="G142" s="18">
        <f t="shared" si="36"/>
        <v>0</v>
      </c>
      <c r="H142" s="31">
        <f t="shared" si="37"/>
        <v>0</v>
      </c>
      <c r="I142" s="12" t="str">
        <f t="shared" si="38"/>
        <v>OK</v>
      </c>
      <c r="J142" s="16"/>
      <c r="K142" s="19"/>
      <c r="L142" s="20"/>
      <c r="M142" s="19"/>
      <c r="P142" s="21">
        <f t="shared" si="39"/>
        <v>0</v>
      </c>
      <c r="Q142" s="21">
        <f t="shared" si="40"/>
        <v>0</v>
      </c>
      <c r="R142" s="21">
        <f t="shared" si="41"/>
        <v>0</v>
      </c>
      <c r="S142" s="22">
        <f t="shared" si="45"/>
        <v>0</v>
      </c>
      <c r="T142" s="19"/>
      <c r="U142" s="19"/>
      <c r="V142" s="19"/>
      <c r="W142" s="19"/>
      <c r="X142" s="19"/>
      <c r="Y142" s="19"/>
      <c r="Z142" s="19"/>
      <c r="AA142" s="19"/>
      <c r="AB142" s="17"/>
      <c r="AC142" s="19"/>
      <c r="AD142" s="19"/>
      <c r="AE142" s="23">
        <f t="shared" si="42"/>
        <v>0</v>
      </c>
      <c r="AF142" s="18">
        <f t="shared" si="43"/>
        <v>0</v>
      </c>
      <c r="AG142" s="18">
        <f t="shared" si="44"/>
        <v>0</v>
      </c>
      <c r="AH142" s="12"/>
    </row>
    <row r="143" spans="4:34">
      <c r="D143" s="1">
        <f t="shared" si="35"/>
        <v>0</v>
      </c>
      <c r="E143" s="17"/>
      <c r="F143" s="16"/>
      <c r="G143" s="18">
        <f t="shared" si="36"/>
        <v>0</v>
      </c>
      <c r="H143" s="31">
        <f t="shared" si="37"/>
        <v>0</v>
      </c>
      <c r="I143" s="12" t="str">
        <f t="shared" si="38"/>
        <v>OK</v>
      </c>
      <c r="J143" s="16"/>
      <c r="K143" s="19"/>
      <c r="L143" s="20"/>
      <c r="M143" s="19"/>
      <c r="P143" s="21">
        <f t="shared" si="39"/>
        <v>0</v>
      </c>
      <c r="Q143" s="21">
        <f t="shared" si="40"/>
        <v>0</v>
      </c>
      <c r="R143" s="21">
        <f t="shared" si="41"/>
        <v>0</v>
      </c>
      <c r="S143" s="22">
        <f t="shared" si="45"/>
        <v>0</v>
      </c>
      <c r="T143" s="19"/>
      <c r="U143" s="19"/>
      <c r="V143" s="19"/>
      <c r="W143" s="19"/>
      <c r="X143" s="19"/>
      <c r="Y143" s="19"/>
      <c r="Z143" s="19"/>
      <c r="AA143" s="19"/>
      <c r="AB143" s="17"/>
      <c r="AC143" s="19"/>
      <c r="AD143" s="19"/>
      <c r="AE143" s="23">
        <f t="shared" si="42"/>
        <v>0</v>
      </c>
      <c r="AF143" s="18">
        <f t="shared" si="43"/>
        <v>0</v>
      </c>
      <c r="AG143" s="18">
        <f t="shared" si="44"/>
        <v>0</v>
      </c>
      <c r="AH143" s="12"/>
    </row>
    <row r="144" spans="4:34">
      <c r="D144" s="1">
        <f t="shared" si="35"/>
        <v>0</v>
      </c>
      <c r="E144" s="17"/>
      <c r="F144" s="16"/>
      <c r="G144" s="18">
        <f t="shared" si="36"/>
        <v>0</v>
      </c>
      <c r="H144" s="31">
        <f t="shared" si="37"/>
        <v>0</v>
      </c>
      <c r="I144" s="12" t="str">
        <f t="shared" si="38"/>
        <v>OK</v>
      </c>
      <c r="J144" s="16"/>
      <c r="K144" s="19"/>
      <c r="L144" s="20"/>
      <c r="M144" s="19"/>
      <c r="P144" s="21">
        <f t="shared" si="39"/>
        <v>0</v>
      </c>
      <c r="Q144" s="21">
        <f t="shared" si="40"/>
        <v>0</v>
      </c>
      <c r="R144" s="21">
        <f t="shared" si="41"/>
        <v>0</v>
      </c>
      <c r="S144" s="22">
        <f t="shared" si="45"/>
        <v>0</v>
      </c>
      <c r="T144" s="19"/>
      <c r="U144" s="19"/>
      <c r="V144" s="19"/>
      <c r="W144" s="19"/>
      <c r="X144" s="19"/>
      <c r="Y144" s="19"/>
      <c r="Z144" s="19"/>
      <c r="AA144" s="19"/>
      <c r="AB144" s="17"/>
      <c r="AC144" s="19"/>
      <c r="AD144" s="19"/>
      <c r="AE144" s="23">
        <f t="shared" si="42"/>
        <v>0</v>
      </c>
      <c r="AF144" s="18">
        <f t="shared" si="43"/>
        <v>0</v>
      </c>
      <c r="AG144" s="18">
        <f t="shared" si="44"/>
        <v>0</v>
      </c>
      <c r="AH144" s="12"/>
    </row>
    <row r="145" spans="1:34">
      <c r="D145" s="1">
        <f t="shared" si="35"/>
        <v>0</v>
      </c>
      <c r="E145" s="17"/>
      <c r="F145" s="16"/>
      <c r="G145" s="18">
        <f t="shared" si="36"/>
        <v>0</v>
      </c>
      <c r="H145" s="31">
        <f t="shared" si="37"/>
        <v>0</v>
      </c>
      <c r="I145" s="12" t="str">
        <f t="shared" si="38"/>
        <v>OK</v>
      </c>
      <c r="J145" s="16"/>
      <c r="K145" s="19"/>
      <c r="L145" s="20"/>
      <c r="M145" s="19"/>
      <c r="P145" s="21">
        <f t="shared" si="39"/>
        <v>0</v>
      </c>
      <c r="Q145" s="21">
        <f t="shared" si="40"/>
        <v>0</v>
      </c>
      <c r="R145" s="21">
        <f t="shared" si="41"/>
        <v>0</v>
      </c>
      <c r="S145" s="22">
        <f t="shared" si="45"/>
        <v>0</v>
      </c>
      <c r="T145" s="19"/>
      <c r="U145" s="19"/>
      <c r="V145" s="19"/>
      <c r="W145" s="19"/>
      <c r="X145" s="19"/>
      <c r="Y145" s="19"/>
      <c r="Z145" s="19"/>
      <c r="AA145" s="19"/>
      <c r="AB145" s="17"/>
      <c r="AC145" s="19"/>
      <c r="AD145" s="19"/>
      <c r="AE145" s="23">
        <f t="shared" si="42"/>
        <v>0</v>
      </c>
      <c r="AF145" s="18">
        <f t="shared" si="43"/>
        <v>0</v>
      </c>
      <c r="AG145" s="18">
        <f t="shared" si="44"/>
        <v>0</v>
      </c>
      <c r="AH145" s="12"/>
    </row>
    <row r="146" spans="1:34">
      <c r="D146" s="1">
        <f t="shared" si="35"/>
        <v>0</v>
      </c>
      <c r="E146" s="17"/>
      <c r="F146" s="16"/>
      <c r="G146" s="18">
        <f t="shared" si="36"/>
        <v>0</v>
      </c>
      <c r="H146" s="31">
        <f t="shared" si="37"/>
        <v>0</v>
      </c>
      <c r="I146" s="12" t="str">
        <f t="shared" si="38"/>
        <v>OK</v>
      </c>
      <c r="J146" s="16"/>
      <c r="K146" s="19"/>
      <c r="L146" s="20"/>
      <c r="M146" s="19"/>
      <c r="P146" s="21">
        <f t="shared" si="39"/>
        <v>0</v>
      </c>
      <c r="Q146" s="21">
        <f t="shared" si="40"/>
        <v>0</v>
      </c>
      <c r="R146" s="21">
        <f t="shared" si="41"/>
        <v>0</v>
      </c>
      <c r="S146" s="22">
        <f t="shared" si="45"/>
        <v>0</v>
      </c>
      <c r="T146" s="19"/>
      <c r="U146" s="19"/>
      <c r="V146" s="19"/>
      <c r="W146" s="19"/>
      <c r="X146" s="19"/>
      <c r="Y146" s="19"/>
      <c r="Z146" s="19"/>
      <c r="AA146" s="19"/>
      <c r="AB146" s="17"/>
      <c r="AC146" s="19"/>
      <c r="AD146" s="19"/>
      <c r="AE146" s="23">
        <f t="shared" si="42"/>
        <v>0</v>
      </c>
      <c r="AF146" s="18">
        <f t="shared" si="43"/>
        <v>0</v>
      </c>
      <c r="AG146" s="18">
        <f t="shared" si="44"/>
        <v>0</v>
      </c>
      <c r="AH146" s="12"/>
    </row>
    <row r="147" spans="1:34">
      <c r="D147" s="1">
        <f t="shared" si="35"/>
        <v>0</v>
      </c>
      <c r="E147" s="17"/>
      <c r="F147" s="16"/>
      <c r="G147" s="18">
        <f t="shared" si="36"/>
        <v>0</v>
      </c>
      <c r="H147" s="31">
        <f t="shared" si="37"/>
        <v>0</v>
      </c>
      <c r="I147" s="12" t="str">
        <f t="shared" si="38"/>
        <v>OK</v>
      </c>
      <c r="J147" s="16"/>
      <c r="K147" s="19"/>
      <c r="L147" s="20"/>
      <c r="M147" s="19"/>
      <c r="P147" s="21">
        <f t="shared" si="39"/>
        <v>0</v>
      </c>
      <c r="Q147" s="21">
        <f t="shared" si="40"/>
        <v>0</v>
      </c>
      <c r="R147" s="21">
        <f t="shared" si="41"/>
        <v>0</v>
      </c>
      <c r="S147" s="22">
        <f t="shared" si="45"/>
        <v>0</v>
      </c>
      <c r="T147" s="19"/>
      <c r="U147" s="19"/>
      <c r="V147" s="19"/>
      <c r="W147" s="19"/>
      <c r="X147" s="19"/>
      <c r="Y147" s="19"/>
      <c r="Z147" s="19"/>
      <c r="AA147" s="19"/>
      <c r="AB147" s="17"/>
      <c r="AC147" s="19"/>
      <c r="AD147" s="19"/>
      <c r="AE147" s="23">
        <f t="shared" si="42"/>
        <v>0</v>
      </c>
      <c r="AF147" s="18">
        <f t="shared" si="43"/>
        <v>0</v>
      </c>
      <c r="AG147" s="18">
        <f t="shared" si="44"/>
        <v>0</v>
      </c>
      <c r="AH147" s="12"/>
    </row>
    <row r="148" spans="1:34">
      <c r="D148" s="1">
        <f t="shared" si="35"/>
        <v>0</v>
      </c>
      <c r="E148" s="17"/>
      <c r="F148" s="16"/>
      <c r="G148" s="18">
        <f t="shared" si="36"/>
        <v>0</v>
      </c>
      <c r="H148" s="31">
        <f t="shared" si="37"/>
        <v>0</v>
      </c>
      <c r="I148" s="12" t="str">
        <f t="shared" si="38"/>
        <v>OK</v>
      </c>
      <c r="J148" s="16"/>
      <c r="K148" s="19"/>
      <c r="L148" s="20"/>
      <c r="M148" s="19"/>
      <c r="P148" s="21">
        <f t="shared" si="39"/>
        <v>0</v>
      </c>
      <c r="Q148" s="21">
        <f t="shared" si="40"/>
        <v>0</v>
      </c>
      <c r="R148" s="21">
        <f t="shared" si="41"/>
        <v>0</v>
      </c>
      <c r="S148" s="22">
        <f t="shared" si="45"/>
        <v>0</v>
      </c>
      <c r="T148" s="19"/>
      <c r="U148" s="19"/>
      <c r="V148" s="19"/>
      <c r="W148" s="19"/>
      <c r="X148" s="19"/>
      <c r="Y148" s="19"/>
      <c r="Z148" s="19"/>
      <c r="AA148" s="19"/>
      <c r="AB148" s="17"/>
      <c r="AC148" s="19"/>
      <c r="AD148" s="19"/>
      <c r="AE148" s="23">
        <f t="shared" si="42"/>
        <v>0</v>
      </c>
      <c r="AF148" s="18">
        <f t="shared" si="43"/>
        <v>0</v>
      </c>
      <c r="AG148" s="18">
        <f t="shared" si="44"/>
        <v>0</v>
      </c>
      <c r="AH148" s="12"/>
    </row>
    <row r="149" spans="1:34">
      <c r="D149" s="1">
        <f t="shared" si="35"/>
        <v>0</v>
      </c>
      <c r="E149" s="17"/>
      <c r="F149" s="16"/>
      <c r="G149" s="18">
        <f t="shared" si="36"/>
        <v>0</v>
      </c>
      <c r="H149" s="31">
        <f t="shared" si="37"/>
        <v>0</v>
      </c>
      <c r="I149" s="12" t="str">
        <f t="shared" si="38"/>
        <v>OK</v>
      </c>
      <c r="J149" s="16"/>
      <c r="K149" s="19"/>
      <c r="L149" s="20"/>
      <c r="M149" s="19"/>
      <c r="P149" s="21">
        <f t="shared" si="39"/>
        <v>0</v>
      </c>
      <c r="Q149" s="21">
        <f t="shared" si="40"/>
        <v>0</v>
      </c>
      <c r="R149" s="21">
        <f t="shared" si="41"/>
        <v>0</v>
      </c>
      <c r="S149" s="22">
        <f t="shared" si="45"/>
        <v>0</v>
      </c>
      <c r="T149" s="19"/>
      <c r="U149" s="19"/>
      <c r="V149" s="19"/>
      <c r="W149" s="19"/>
      <c r="X149" s="19"/>
      <c r="Y149" s="19"/>
      <c r="Z149" s="19"/>
      <c r="AA149" s="19"/>
      <c r="AB149" s="17"/>
      <c r="AC149" s="19"/>
      <c r="AD149" s="19"/>
      <c r="AE149" s="23">
        <f t="shared" si="42"/>
        <v>0</v>
      </c>
      <c r="AF149" s="18">
        <f t="shared" si="43"/>
        <v>0</v>
      </c>
      <c r="AG149" s="18">
        <f t="shared" si="44"/>
        <v>0</v>
      </c>
      <c r="AH149" s="12"/>
    </row>
    <row r="150" spans="1:34">
      <c r="D150" s="1">
        <f t="shared" si="35"/>
        <v>0</v>
      </c>
      <c r="E150" s="17"/>
      <c r="F150" s="16"/>
      <c r="G150" s="18">
        <f t="shared" si="36"/>
        <v>0</v>
      </c>
      <c r="H150" s="31">
        <f t="shared" si="37"/>
        <v>0</v>
      </c>
      <c r="I150" s="12" t="str">
        <f t="shared" si="38"/>
        <v>OK</v>
      </c>
      <c r="J150" s="16"/>
      <c r="K150" s="19"/>
      <c r="L150" s="20"/>
      <c r="M150" s="19"/>
      <c r="P150" s="21">
        <f t="shared" si="39"/>
        <v>0</v>
      </c>
      <c r="Q150" s="21">
        <f t="shared" si="40"/>
        <v>0</v>
      </c>
      <c r="R150" s="21">
        <f t="shared" si="41"/>
        <v>0</v>
      </c>
      <c r="S150" s="22">
        <f t="shared" si="45"/>
        <v>0</v>
      </c>
      <c r="T150" s="19"/>
      <c r="U150" s="19"/>
      <c r="V150" s="19"/>
      <c r="W150" s="19"/>
      <c r="X150" s="19"/>
      <c r="Y150" s="19"/>
      <c r="Z150" s="19"/>
      <c r="AA150" s="19"/>
      <c r="AB150" s="17"/>
      <c r="AC150" s="19"/>
      <c r="AD150" s="19"/>
      <c r="AE150" s="23">
        <f t="shared" si="42"/>
        <v>0</v>
      </c>
      <c r="AF150" s="18">
        <f t="shared" si="43"/>
        <v>0</v>
      </c>
      <c r="AG150" s="18">
        <f t="shared" si="44"/>
        <v>0</v>
      </c>
      <c r="AH150" s="12"/>
    </row>
    <row r="151" spans="1:34">
      <c r="D151" s="1">
        <f t="shared" si="35"/>
        <v>0</v>
      </c>
      <c r="E151" s="17"/>
      <c r="F151" s="16"/>
      <c r="G151" s="18">
        <f t="shared" si="36"/>
        <v>0</v>
      </c>
      <c r="H151" s="31">
        <f t="shared" si="37"/>
        <v>0</v>
      </c>
      <c r="I151" s="12" t="str">
        <f t="shared" si="38"/>
        <v>OK</v>
      </c>
      <c r="J151" s="16"/>
      <c r="K151" s="19"/>
      <c r="L151" s="20"/>
      <c r="M151" s="19"/>
      <c r="P151" s="21">
        <f t="shared" si="39"/>
        <v>0</v>
      </c>
      <c r="Q151" s="21">
        <f t="shared" si="40"/>
        <v>0</v>
      </c>
      <c r="R151" s="21">
        <f t="shared" si="41"/>
        <v>0</v>
      </c>
      <c r="S151" s="22">
        <f t="shared" si="45"/>
        <v>0</v>
      </c>
      <c r="T151" s="19"/>
      <c r="U151" s="19"/>
      <c r="V151" s="19"/>
      <c r="W151" s="19"/>
      <c r="X151" s="19"/>
      <c r="Y151" s="19"/>
      <c r="Z151" s="19"/>
      <c r="AA151" s="19"/>
      <c r="AB151" s="17"/>
      <c r="AC151" s="19"/>
      <c r="AD151" s="19"/>
      <c r="AE151" s="23">
        <f t="shared" si="42"/>
        <v>0</v>
      </c>
      <c r="AF151" s="18">
        <f t="shared" si="43"/>
        <v>0</v>
      </c>
      <c r="AG151" s="18">
        <f t="shared" si="44"/>
        <v>0</v>
      </c>
      <c r="AH151" s="12"/>
    </row>
    <row r="152" spans="1:34">
      <c r="D152" s="1">
        <f t="shared" si="35"/>
        <v>0</v>
      </c>
      <c r="E152" s="17"/>
      <c r="F152" s="16"/>
      <c r="G152" s="18">
        <f t="shared" si="36"/>
        <v>0</v>
      </c>
      <c r="H152" s="31">
        <f t="shared" si="37"/>
        <v>0</v>
      </c>
      <c r="I152" s="12" t="str">
        <f t="shared" si="38"/>
        <v>OK</v>
      </c>
      <c r="J152" s="16"/>
      <c r="K152" s="19"/>
      <c r="L152" s="20"/>
      <c r="M152" s="19"/>
      <c r="P152" s="21">
        <f t="shared" si="39"/>
        <v>0</v>
      </c>
      <c r="Q152" s="21">
        <f t="shared" si="40"/>
        <v>0</v>
      </c>
      <c r="R152" s="21">
        <f t="shared" si="41"/>
        <v>0</v>
      </c>
      <c r="S152" s="22">
        <f t="shared" si="45"/>
        <v>0</v>
      </c>
      <c r="T152" s="19"/>
      <c r="U152" s="19"/>
      <c r="V152" s="19"/>
      <c r="W152" s="19"/>
      <c r="X152" s="19"/>
      <c r="Y152" s="19"/>
      <c r="Z152" s="19"/>
      <c r="AA152" s="19"/>
      <c r="AB152" s="17"/>
      <c r="AC152" s="19"/>
      <c r="AD152" s="19"/>
      <c r="AE152" s="23">
        <f t="shared" si="42"/>
        <v>0</v>
      </c>
      <c r="AF152" s="18">
        <f t="shared" si="43"/>
        <v>0</v>
      </c>
      <c r="AG152" s="18">
        <f t="shared" si="44"/>
        <v>0</v>
      </c>
      <c r="AH152" s="12"/>
    </row>
    <row r="153" spans="1:34">
      <c r="D153" s="1">
        <f t="shared" si="35"/>
        <v>0</v>
      </c>
      <c r="E153" s="17"/>
      <c r="F153" s="16"/>
      <c r="G153" s="18">
        <f t="shared" si="36"/>
        <v>0</v>
      </c>
      <c r="H153" s="31">
        <f t="shared" si="37"/>
        <v>0</v>
      </c>
      <c r="I153" s="12" t="str">
        <f t="shared" si="38"/>
        <v>OK</v>
      </c>
      <c r="J153" s="16"/>
      <c r="K153" s="19"/>
      <c r="L153" s="20"/>
      <c r="M153" s="19"/>
      <c r="P153" s="21">
        <f t="shared" si="39"/>
        <v>0</v>
      </c>
      <c r="Q153" s="21">
        <f t="shared" si="40"/>
        <v>0</v>
      </c>
      <c r="R153" s="21">
        <f t="shared" si="41"/>
        <v>0</v>
      </c>
      <c r="S153" s="22">
        <f t="shared" si="45"/>
        <v>0</v>
      </c>
      <c r="T153" s="19"/>
      <c r="U153" s="19"/>
      <c r="V153" s="19"/>
      <c r="W153" s="19"/>
      <c r="X153" s="19"/>
      <c r="Y153" s="19"/>
      <c r="Z153" s="19"/>
      <c r="AA153" s="19"/>
      <c r="AB153" s="17"/>
      <c r="AC153" s="19"/>
      <c r="AD153" s="19"/>
      <c r="AE153" s="23">
        <f t="shared" si="42"/>
        <v>0</v>
      </c>
      <c r="AF153" s="18">
        <f t="shared" si="43"/>
        <v>0</v>
      </c>
      <c r="AG153" s="18">
        <f t="shared" si="44"/>
        <v>0</v>
      </c>
      <c r="AH153" s="12"/>
    </row>
    <row r="154" spans="1:34">
      <c r="D154" s="1">
        <f t="shared" si="35"/>
        <v>0</v>
      </c>
      <c r="E154" s="17"/>
      <c r="F154" s="16"/>
      <c r="G154" s="18">
        <f t="shared" si="36"/>
        <v>0</v>
      </c>
      <c r="H154" s="31">
        <f t="shared" si="37"/>
        <v>0</v>
      </c>
      <c r="I154" s="12" t="str">
        <f t="shared" si="38"/>
        <v>OK</v>
      </c>
      <c r="J154" s="16"/>
      <c r="K154" s="19"/>
      <c r="L154" s="20"/>
      <c r="M154" s="19"/>
      <c r="P154" s="21">
        <f t="shared" si="39"/>
        <v>0</v>
      </c>
      <c r="Q154" s="21">
        <f t="shared" si="40"/>
        <v>0</v>
      </c>
      <c r="R154" s="21">
        <f t="shared" si="41"/>
        <v>0</v>
      </c>
      <c r="S154" s="22">
        <f t="shared" si="45"/>
        <v>0</v>
      </c>
      <c r="T154" s="19"/>
      <c r="U154" s="19"/>
      <c r="V154" s="19"/>
      <c r="W154" s="19"/>
      <c r="X154" s="19"/>
      <c r="Y154" s="19"/>
      <c r="Z154" s="19"/>
      <c r="AA154" s="19"/>
      <c r="AB154" s="17"/>
      <c r="AC154" s="19"/>
      <c r="AD154" s="19"/>
      <c r="AE154" s="23">
        <f t="shared" si="42"/>
        <v>0</v>
      </c>
      <c r="AF154" s="18">
        <f t="shared" si="43"/>
        <v>0</v>
      </c>
      <c r="AG154" s="18">
        <f t="shared" si="44"/>
        <v>0</v>
      </c>
      <c r="AH154" s="12"/>
    </row>
    <row r="155" spans="1:34">
      <c r="D155" s="1">
        <f t="shared" si="35"/>
        <v>0</v>
      </c>
      <c r="E155" s="17"/>
      <c r="F155" s="16"/>
      <c r="G155" s="18">
        <f t="shared" si="36"/>
        <v>0</v>
      </c>
      <c r="H155" s="31">
        <f t="shared" si="37"/>
        <v>0</v>
      </c>
      <c r="I155" s="12" t="str">
        <f t="shared" si="38"/>
        <v>OK</v>
      </c>
      <c r="J155" s="16"/>
      <c r="K155" s="19"/>
      <c r="L155" s="20"/>
      <c r="M155" s="19"/>
      <c r="P155" s="21">
        <f t="shared" si="39"/>
        <v>0</v>
      </c>
      <c r="Q155" s="21">
        <f t="shared" si="40"/>
        <v>0</v>
      </c>
      <c r="R155" s="21">
        <f t="shared" si="41"/>
        <v>0</v>
      </c>
      <c r="S155" s="22">
        <f t="shared" si="45"/>
        <v>0</v>
      </c>
      <c r="T155" s="19"/>
      <c r="U155" s="19"/>
      <c r="V155" s="19"/>
      <c r="W155" s="19"/>
      <c r="X155" s="19"/>
      <c r="Y155" s="19"/>
      <c r="Z155" s="19"/>
      <c r="AA155" s="19"/>
      <c r="AB155" s="17"/>
      <c r="AC155" s="19"/>
      <c r="AD155" s="19"/>
      <c r="AE155" s="23">
        <f t="shared" si="42"/>
        <v>0</v>
      </c>
      <c r="AF155" s="18">
        <f t="shared" si="43"/>
        <v>0</v>
      </c>
      <c r="AG155" s="18">
        <f t="shared" si="44"/>
        <v>0</v>
      </c>
      <c r="AH155" s="12"/>
    </row>
    <row r="156" spans="1:34">
      <c r="D156" s="1">
        <f t="shared" si="35"/>
        <v>0</v>
      </c>
      <c r="E156" s="17"/>
      <c r="F156" s="16"/>
      <c r="G156" s="18">
        <f t="shared" si="36"/>
        <v>0</v>
      </c>
      <c r="H156" s="31">
        <f t="shared" si="37"/>
        <v>0</v>
      </c>
      <c r="I156" s="12" t="str">
        <f t="shared" si="38"/>
        <v>OK</v>
      </c>
      <c r="J156" s="16"/>
      <c r="K156" s="19"/>
      <c r="L156" s="20"/>
      <c r="M156" s="19"/>
      <c r="P156" s="21">
        <f t="shared" si="39"/>
        <v>0</v>
      </c>
      <c r="Q156" s="21">
        <f t="shared" si="40"/>
        <v>0</v>
      </c>
      <c r="R156" s="21">
        <f t="shared" si="41"/>
        <v>0</v>
      </c>
      <c r="S156" s="22">
        <f t="shared" si="45"/>
        <v>0</v>
      </c>
      <c r="T156" s="19"/>
      <c r="U156" s="19"/>
      <c r="V156" s="19"/>
      <c r="W156" s="19"/>
      <c r="X156" s="19"/>
      <c r="Y156" s="19"/>
      <c r="Z156" s="19"/>
      <c r="AA156" s="19"/>
      <c r="AB156" s="17"/>
      <c r="AC156" s="19"/>
      <c r="AD156" s="19"/>
      <c r="AE156" s="23">
        <f t="shared" si="42"/>
        <v>0</v>
      </c>
      <c r="AF156" s="18">
        <f t="shared" si="43"/>
        <v>0</v>
      </c>
      <c r="AG156" s="18">
        <f t="shared" si="44"/>
        <v>0</v>
      </c>
      <c r="AH156" s="12"/>
    </row>
    <row r="157" spans="1:34">
      <c r="D157" s="1">
        <f t="shared" si="35"/>
        <v>0</v>
      </c>
      <c r="E157" s="17"/>
      <c r="F157" s="16"/>
      <c r="G157" s="18">
        <f t="shared" si="36"/>
        <v>0</v>
      </c>
      <c r="H157" s="31">
        <f t="shared" si="37"/>
        <v>0</v>
      </c>
      <c r="I157" s="12" t="str">
        <f t="shared" si="38"/>
        <v>OK</v>
      </c>
      <c r="J157" s="16"/>
      <c r="K157" s="19"/>
      <c r="L157" s="20"/>
      <c r="M157" s="19"/>
      <c r="P157" s="21">
        <f t="shared" si="39"/>
        <v>0</v>
      </c>
      <c r="Q157" s="21">
        <f t="shared" si="40"/>
        <v>0</v>
      </c>
      <c r="R157" s="21">
        <f t="shared" si="41"/>
        <v>0</v>
      </c>
      <c r="S157" s="22">
        <f t="shared" si="45"/>
        <v>0</v>
      </c>
      <c r="T157" s="19"/>
      <c r="U157" s="19"/>
      <c r="V157" s="19"/>
      <c r="W157" s="19"/>
      <c r="X157" s="19"/>
      <c r="Y157" s="19"/>
      <c r="Z157" s="19"/>
      <c r="AA157" s="19"/>
      <c r="AB157" s="17"/>
      <c r="AC157" s="19"/>
      <c r="AD157" s="19"/>
      <c r="AE157" s="23">
        <f t="shared" si="42"/>
        <v>0</v>
      </c>
      <c r="AF157" s="18">
        <f t="shared" si="43"/>
        <v>0</v>
      </c>
      <c r="AG157" s="18">
        <f t="shared" si="44"/>
        <v>0</v>
      </c>
      <c r="AH157" s="12"/>
    </row>
    <row r="158" spans="1:34">
      <c r="D158" s="1">
        <f t="shared" si="35"/>
        <v>0</v>
      </c>
      <c r="E158" s="17"/>
      <c r="F158" s="16"/>
      <c r="G158" s="18">
        <f t="shared" si="36"/>
        <v>0</v>
      </c>
      <c r="H158" s="31">
        <f t="shared" si="37"/>
        <v>0</v>
      </c>
      <c r="I158" s="12" t="str">
        <f t="shared" si="38"/>
        <v>OK</v>
      </c>
      <c r="J158" s="16"/>
      <c r="K158" s="19"/>
      <c r="L158" s="20"/>
      <c r="M158" s="19"/>
      <c r="P158" s="21">
        <f t="shared" si="39"/>
        <v>0</v>
      </c>
      <c r="Q158" s="21">
        <f t="shared" si="40"/>
        <v>0</v>
      </c>
      <c r="R158" s="21">
        <f t="shared" si="41"/>
        <v>0</v>
      </c>
      <c r="S158" s="22">
        <f t="shared" si="45"/>
        <v>0</v>
      </c>
      <c r="T158" s="19"/>
      <c r="U158" s="19"/>
      <c r="V158" s="19"/>
      <c r="W158" s="19"/>
      <c r="X158" s="19"/>
      <c r="Y158" s="19"/>
      <c r="Z158" s="19"/>
      <c r="AA158" s="19"/>
      <c r="AB158" s="17"/>
      <c r="AC158" s="19"/>
      <c r="AD158" s="19"/>
      <c r="AE158" s="23">
        <f t="shared" si="42"/>
        <v>0</v>
      </c>
      <c r="AF158" s="18">
        <f t="shared" si="43"/>
        <v>0</v>
      </c>
      <c r="AG158" s="18">
        <f t="shared" si="44"/>
        <v>0</v>
      </c>
      <c r="AH158" s="12"/>
    </row>
    <row r="159" spans="1:34">
      <c r="A159" s="24"/>
      <c r="B159" s="25"/>
      <c r="C159" s="25"/>
      <c r="D159" s="1">
        <f t="shared" si="35"/>
        <v>0</v>
      </c>
      <c r="E159" s="26"/>
      <c r="F159" s="24"/>
      <c r="G159" s="18">
        <f t="shared" si="36"/>
        <v>0</v>
      </c>
      <c r="H159" s="31">
        <f t="shared" si="37"/>
        <v>0</v>
      </c>
      <c r="I159" s="12" t="str">
        <f t="shared" si="38"/>
        <v>OK</v>
      </c>
      <c r="J159" s="24"/>
      <c r="K159" s="27"/>
      <c r="L159" s="28"/>
      <c r="M159" s="27"/>
      <c r="O159" s="27"/>
      <c r="P159" s="21">
        <f t="shared" si="39"/>
        <v>0</v>
      </c>
      <c r="Q159" s="21">
        <f t="shared" si="40"/>
        <v>0</v>
      </c>
      <c r="R159" s="21">
        <f t="shared" si="41"/>
        <v>0</v>
      </c>
      <c r="S159" s="22">
        <f t="shared" si="45"/>
        <v>0</v>
      </c>
      <c r="T159" s="27"/>
      <c r="U159" s="27"/>
      <c r="V159" s="27"/>
      <c r="W159" s="27"/>
      <c r="X159" s="27"/>
      <c r="Y159" s="27"/>
      <c r="Z159" s="27"/>
      <c r="AA159" s="27"/>
      <c r="AB159" s="26"/>
      <c r="AC159" s="27"/>
      <c r="AD159" s="27"/>
      <c r="AE159" s="23">
        <f t="shared" si="42"/>
        <v>0</v>
      </c>
      <c r="AF159" s="18">
        <f t="shared" si="43"/>
        <v>0</v>
      </c>
      <c r="AG159" s="18">
        <f t="shared" si="44"/>
        <v>0</v>
      </c>
      <c r="AH159" s="29"/>
    </row>
    <row r="160" spans="1:34">
      <c r="D160" s="13"/>
      <c r="G160" s="13"/>
      <c r="H160" s="13"/>
      <c r="I160" s="13"/>
      <c r="N160" s="14"/>
      <c r="P160" s="15"/>
      <c r="Q160" s="15"/>
      <c r="R160" s="15"/>
      <c r="S160" s="14"/>
      <c r="AE160" s="13"/>
      <c r="AF160" s="13"/>
      <c r="AG160" s="13"/>
    </row>
  </sheetData>
  <mergeCells count="6">
    <mergeCell ref="AE1:AH1"/>
    <mergeCell ref="T1:AB1"/>
    <mergeCell ref="J1:K1"/>
    <mergeCell ref="L1:S1"/>
    <mergeCell ref="A1:E1"/>
    <mergeCell ref="F1:I1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0BCD8E9A20654FBC4E641ECED6965E" ma:contentTypeVersion="21" ma:contentTypeDescription="Crée un document." ma:contentTypeScope="" ma:versionID="03f3ea9152e3c93811aea85b9ae196b5">
  <xsd:schema xmlns:xsd="http://www.w3.org/2001/XMLSchema" xmlns:xs="http://www.w3.org/2001/XMLSchema" xmlns:p="http://schemas.microsoft.com/office/2006/metadata/properties" xmlns:ns2="a25e2995-6c9e-43d3-a546-6bc0fd578f33" xmlns:ns3="640ffa76-e5a0-4122-be7b-2f6f4f568e9c" targetNamespace="http://schemas.microsoft.com/office/2006/metadata/properties" ma:root="true" ma:fieldsID="6e1c4b3f70ac44f9b129d8d2e2f84010" ns2:_="" ns3:_="">
    <xsd:import namespace="a25e2995-6c9e-43d3-a546-6bc0fd578f33"/>
    <xsd:import namespace="640ffa76-e5a0-4122-be7b-2f6f4f568e9c"/>
    <xsd:element name="properties">
      <xsd:complexType>
        <xsd:sequence>
          <xsd:element name="documentManagement">
            <xsd:complexType>
              <xsd:all>
                <xsd:element ref="ns2:Classement" minOccurs="0"/>
                <xsd:element ref="ns2:Notifi_x00e9_" minOccurs="0"/>
                <xsd:element ref="ns2:Classe" minOccurs="0"/>
                <xsd:element ref="ns2:Observation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e2995-6c9e-43d3-a546-6bc0fd578f33" elementFormDefault="qualified">
    <xsd:import namespace="http://schemas.microsoft.com/office/2006/documentManagement/types"/>
    <xsd:import namespace="http://schemas.microsoft.com/office/infopath/2007/PartnerControls"/>
    <xsd:element name="Classement" ma:index="2" nillable="true" ma:displayName="Classement" ma:format="Dropdown" ma:internalName="Classement" ma:readOnly="false">
      <xsd:simpleType>
        <xsd:restriction base="dms:Choice">
          <xsd:enumeration value="Gemarcur"/>
          <xsd:enumeration value="Prevention"/>
        </xsd:restriction>
      </xsd:simpleType>
    </xsd:element>
    <xsd:element name="Notifi_x00e9_" ma:index="4" nillable="true" ma:displayName="Notifié" ma:default="0" ma:format="Dropdown" ma:internalName="Notifi_x00e9_" ma:readOnly="false">
      <xsd:simpleType>
        <xsd:restriction base="dms:Boolean"/>
      </xsd:simpleType>
    </xsd:element>
    <xsd:element name="Classe" ma:index="5" nillable="true" ma:displayName="Classe" ma:format="Dropdown" ma:internalName="Classe" ma:readOnly="false">
      <xsd:simpleType>
        <xsd:restriction base="dms:Choice">
          <xsd:enumeration value="Classé GM 1"/>
          <xsd:enumeration value="Classé GM 2"/>
          <xsd:enumeration value="Choix 3"/>
        </xsd:restriction>
      </xsd:simpleType>
    </xsd:element>
    <xsd:element name="Observations" ma:index="6" nillable="true" ma:displayName="Observations" ma:format="Dropdown" ma:internalName="Observations" ma:readOnly="false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ad25ce66-1477-48f5-9ded-103aca6c69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hidden="true" ma:indexed="true" ma:internalName="MediaServiceLocatio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a76-e5a0-4122-be7b-2f6f4f568e9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hidden="true" ma:internalName="SharedWithDetails" ma:readOnly="true">
      <xsd:simpleType>
        <xsd:restriction base="dms:Note"/>
      </xsd:simpleType>
    </xsd:element>
    <xsd:element name="TaxCatchAll" ma:index="17" nillable="true" ma:displayName="Taxonomy Catch All Column" ma:hidden="true" ma:list="{51d589d4-25b6-4baf-890b-034d9eb13f3d}" ma:internalName="TaxCatchAll" ma:readOnly="false" ma:showField="CatchAllData" ma:web="640ffa76-e5a0-4122-be7b-2f6f4f568e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asse xmlns="a25e2995-6c9e-43d3-a546-6bc0fd578f33" xsi:nil="true"/>
    <Observations xmlns="a25e2995-6c9e-43d3-a546-6bc0fd578f33" xsi:nil="true"/>
    <Classement xmlns="a25e2995-6c9e-43d3-a546-6bc0fd578f33" xsi:nil="true"/>
    <TaxCatchAll xmlns="640ffa76-e5a0-4122-be7b-2f6f4f568e9c" xsi:nil="true"/>
    <Notifi_x00e9_ xmlns="a25e2995-6c9e-43d3-a546-6bc0fd578f33">false</Notifi_x00e9_>
    <lcf76f155ced4ddcb4097134ff3c332f xmlns="a25e2995-6c9e-43d3-a546-6bc0fd578f3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63662A-5CD3-4206-BC88-5BF1F89E08EA}"/>
</file>

<file path=customXml/itemProps2.xml><?xml version="1.0" encoding="utf-8"?>
<ds:datastoreItem xmlns:ds="http://schemas.openxmlformats.org/officeDocument/2006/customXml" ds:itemID="{D0B760B3-2D68-476E-B78E-0CB742BC818F}"/>
</file>

<file path=customXml/itemProps3.xml><?xml version="1.0" encoding="utf-8"?>
<ds:datastoreItem xmlns:ds="http://schemas.openxmlformats.org/officeDocument/2006/customXml" ds:itemID="{7C87B7CF-20A0-42C9-9C10-78567FC592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MICHENOT</dc:creator>
  <cp:keywords/>
  <dc:description/>
  <cp:lastModifiedBy>Julie Brossaud</cp:lastModifiedBy>
  <cp:revision/>
  <dcterms:created xsi:type="dcterms:W3CDTF">2015-06-05T18:19:34Z</dcterms:created>
  <dcterms:modified xsi:type="dcterms:W3CDTF">2025-10-24T15:14:18Z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0x0101000D0BCD8E9A20654FBC4E641ECED6965E</vt:lpwstr>
  </property>
  <property fmtid="{D5CDD505-2E9C-101B-9397-08002B2CF9AE}" pid="3" name="MediaServiceImageTags">
    <vt:lpwstr/>
  </property>
</Properties>
</file>